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8595" windowHeight="8040" activeTab="0"/>
  </bookViews>
  <sheets>
    <sheet name="Ｈ１９県女子" sheetId="1" r:id="rId1"/>
    <sheet name="Ｈ１９県男子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<sst xmlns="http://schemas.openxmlformats.org/spreadsheetml/2006/main" count="40" uniqueCount="22">
  <si>
    <t>順</t>
  </si>
  <si>
    <t>学　校　名</t>
  </si>
  <si>
    <t>１区　3,000m</t>
  </si>
  <si>
    <t>２区　2,000m</t>
  </si>
  <si>
    <t>３区　2,000m</t>
  </si>
  <si>
    <t>４区　2,000m</t>
  </si>
  <si>
    <t>５区　3,000m</t>
  </si>
  <si>
    <t>総合タイム</t>
  </si>
  <si>
    <t>位</t>
  </si>
  <si>
    <t>（監督名）</t>
  </si>
  <si>
    <t>区間記録</t>
  </si>
  <si>
    <t>●</t>
  </si>
  <si>
    <t>競技者名の下の数字は、通算順位、通算記録、区間順位、区間記録の順に記載</t>
  </si>
  <si>
    <t>競技者名の前の●は区間新記録、▲は区間タイ記録</t>
  </si>
  <si>
    <t>１区　5,000m</t>
  </si>
  <si>
    <t>２区　3,000m</t>
  </si>
  <si>
    <t>４区　3,000m</t>
  </si>
  <si>
    <t>５区　3,000m</t>
  </si>
  <si>
    <t>６区　4,000m</t>
  </si>
  <si>
    <t>　</t>
  </si>
  <si>
    <t>▲</t>
  </si>
  <si>
    <t>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</si>
</sst>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分&quot;ss&quot;秒&quot;"/>
  </numFmts>
  <fonts count="12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9"/>
      <color indexed="9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33" fontId="1" fillId="0" borderId="0" xfId="0" applyNumberFormat="1" applyFont="1" applyAlignment="1">
      <alignment vertical="center"/>
    </xf>
    <xf numFmtId="21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5" fontId="1" fillId="0" borderId="0" xfId="0" applyNumberFormat="1" applyFont="1" applyAlignment="1">
      <alignment vertical="center"/>
    </xf>
    <xf numFmtId="21" fontId="1" fillId="0" borderId="0" xfId="0" applyNumberFormat="1" applyFont="1" applyAlignment="1">
      <alignment horizontal="left"/>
    </xf>
    <xf numFmtId="45" fontId="1" fillId="0" borderId="0" xfId="0" applyNumberFormat="1" applyFont="1" applyAlignment="1">
      <alignment horizontal="left"/>
    </xf>
    <xf numFmtId="58" fontId="5" fillId="0" borderId="0" xfId="0" applyNumberFormat="1" applyFont="1" applyAlignment="1">
      <alignment horizontal="left"/>
    </xf>
    <xf numFmtId="58" fontId="6" fillId="0" borderId="0" xfId="0" applyNumberFormat="1" applyFont="1" applyAlignment="1">
      <alignment horizontal="left"/>
    </xf>
    <xf numFmtId="21" fontId="7" fillId="0" borderId="0" xfId="0" applyNumberFormat="1" applyFont="1" applyAlignment="1">
      <alignment vertical="center"/>
    </xf>
    <xf numFmtId="33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NumberFormat="1" applyFont="1" applyBorder="1" applyAlignment="1" quotePrefix="1">
      <alignment horizontal="center" vertical="center"/>
    </xf>
    <xf numFmtId="0" fontId="1" fillId="0" borderId="2" xfId="0" applyFont="1" applyBorder="1" applyAlignment="1">
      <alignment vertical="center"/>
    </xf>
    <xf numFmtId="21" fontId="1" fillId="0" borderId="3" xfId="0" applyNumberFormat="1" applyFont="1" applyBorder="1" applyAlignment="1" quotePrefix="1">
      <alignment horizontal="left" vertical="center"/>
    </xf>
    <xf numFmtId="0" fontId="4" fillId="0" borderId="3" xfId="0" applyFont="1" applyBorder="1" applyAlignment="1">
      <alignment vertical="center"/>
    </xf>
    <xf numFmtId="45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5" fontId="1" fillId="0" borderId="3" xfId="0" applyNumberFormat="1" applyFont="1" applyBorder="1" applyAlignment="1">
      <alignment horizontal="left" vertical="center"/>
    </xf>
    <xf numFmtId="45" fontId="1" fillId="0" borderId="4" xfId="0" applyNumberFormat="1" applyFont="1" applyBorder="1" applyAlignment="1">
      <alignment horizontal="left" vertical="center"/>
    </xf>
    <xf numFmtId="33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21" fontId="1" fillId="0" borderId="0" xfId="0" applyNumberFormat="1" applyFont="1" applyAlignment="1">
      <alignment vertical="center"/>
    </xf>
    <xf numFmtId="21" fontId="8" fillId="0" borderId="8" xfId="0" applyNumberFormat="1" applyFont="1" applyBorder="1" applyAlignment="1">
      <alignment horizontal="right" vertical="center"/>
    </xf>
    <xf numFmtId="45" fontId="9" fillId="0" borderId="8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21" fontId="8" fillId="0" borderId="0" xfId="0" applyNumberFormat="1" applyFont="1" applyAlignment="1">
      <alignment vertical="center"/>
    </xf>
    <xf numFmtId="45" fontId="9" fillId="0" borderId="9" xfId="0" applyNumberFormat="1" applyFont="1" applyBorder="1" applyAlignment="1">
      <alignment horizontal="left" vertical="center"/>
    </xf>
    <xf numFmtId="21" fontId="1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2" xfId="0" applyNumberFormat="1" applyFont="1" applyBorder="1" applyAlignment="1" quotePrefix="1">
      <alignment horizontal="left" vertical="center"/>
    </xf>
    <xf numFmtId="0" fontId="1" fillId="0" borderId="13" xfId="0" applyFont="1" applyBorder="1" applyAlignment="1">
      <alignment vertical="center"/>
    </xf>
    <xf numFmtId="33" fontId="1" fillId="0" borderId="14" xfId="0" applyNumberFormat="1" applyFont="1" applyBorder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45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5" fontId="1" fillId="0" borderId="0" xfId="0" applyNumberFormat="1" applyFont="1" applyBorder="1" applyAlignment="1">
      <alignment horizontal="left" vertical="center"/>
    </xf>
    <xf numFmtId="45" fontId="1" fillId="0" borderId="15" xfId="0" applyNumberFormat="1" applyFont="1" applyBorder="1" applyAlignment="1">
      <alignment horizontal="left" vertical="center"/>
    </xf>
    <xf numFmtId="33" fontId="1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center"/>
    </xf>
    <xf numFmtId="0" fontId="8" fillId="0" borderId="17" xfId="0" applyNumberFormat="1" applyFont="1" applyBorder="1" applyAlignment="1" quotePrefix="1">
      <alignment horizontal="left"/>
    </xf>
    <xf numFmtId="0" fontId="8" fillId="0" borderId="13" xfId="0" applyFont="1" applyBorder="1" applyAlignment="1">
      <alignment vertical="center"/>
    </xf>
    <xf numFmtId="21" fontId="8" fillId="0" borderId="0" xfId="0" applyNumberFormat="1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5" fontId="9" fillId="0" borderId="0" xfId="0" applyNumberFormat="1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21" fontId="9" fillId="0" borderId="0" xfId="0" applyNumberFormat="1" applyFont="1" applyBorder="1" applyAlignment="1">
      <alignment horizontal="left"/>
    </xf>
    <xf numFmtId="45" fontId="9" fillId="0" borderId="15" xfId="0" applyNumberFormat="1" applyFont="1" applyBorder="1" applyAlignment="1">
      <alignment horizontal="left"/>
    </xf>
    <xf numFmtId="176" fontId="1" fillId="0" borderId="1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9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21" fontId="1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5" fontId="1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21" fontId="1" fillId="0" borderId="8" xfId="0" applyNumberFormat="1" applyFont="1" applyBorder="1" applyAlignment="1">
      <alignment horizontal="left"/>
    </xf>
    <xf numFmtId="45" fontId="1" fillId="0" borderId="8" xfId="0" applyNumberFormat="1" applyFont="1" applyBorder="1" applyAlignment="1">
      <alignment horizontal="left"/>
    </xf>
    <xf numFmtId="45" fontId="1" fillId="0" borderId="9" xfId="0" applyNumberFormat="1" applyFont="1" applyBorder="1" applyAlignment="1">
      <alignment horizontal="left"/>
    </xf>
    <xf numFmtId="33" fontId="1" fillId="0" borderId="10" xfId="0" applyNumberFormat="1" applyFont="1" applyBorder="1" applyAlignment="1">
      <alignment horizontal="center"/>
    </xf>
    <xf numFmtId="33" fontId="1" fillId="0" borderId="0" xfId="0" applyNumberFormat="1" applyFont="1" applyBorder="1" applyAlignment="1" quotePrefix="1">
      <alignment horizontal="left" vertical="center"/>
    </xf>
    <xf numFmtId="21" fontId="1" fillId="0" borderId="0" xfId="0" applyNumberFormat="1" applyFont="1" applyBorder="1" applyAlignment="1">
      <alignment vertical="center"/>
    </xf>
    <xf numFmtId="33" fontId="8" fillId="0" borderId="0" xfId="0" applyNumberFormat="1" applyFont="1" applyBorder="1" applyAlignment="1">
      <alignment horizontal="left"/>
    </xf>
    <xf numFmtId="33" fontId="1" fillId="0" borderId="8" xfId="0" applyNumberFormat="1" applyFont="1" applyBorder="1" applyAlignment="1">
      <alignment vertical="center"/>
    </xf>
    <xf numFmtId="33" fontId="1" fillId="0" borderId="8" xfId="0" applyNumberFormat="1" applyFont="1" applyBorder="1" applyAlignment="1">
      <alignment horizontal="left"/>
    </xf>
    <xf numFmtId="0" fontId="8" fillId="0" borderId="12" xfId="0" applyNumberFormat="1" applyFont="1" applyBorder="1" applyAlignment="1" quotePrefix="1">
      <alignment horizontal="left" vertical="center"/>
    </xf>
    <xf numFmtId="21" fontId="9" fillId="0" borderId="0" xfId="0" applyNumberFormat="1" applyFont="1" applyAlignment="1">
      <alignment horizontal="left"/>
    </xf>
    <xf numFmtId="0" fontId="1" fillId="0" borderId="20" xfId="0" applyFont="1" applyBorder="1" applyAlignment="1">
      <alignment horizontal="center"/>
    </xf>
    <xf numFmtId="33" fontId="1" fillId="0" borderId="21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21" fontId="1" fillId="0" borderId="23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5" fontId="1" fillId="0" borderId="23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21" fontId="1" fillId="0" borderId="23" xfId="0" applyNumberFormat="1" applyFont="1" applyBorder="1" applyAlignment="1">
      <alignment horizontal="left"/>
    </xf>
    <xf numFmtId="45" fontId="1" fillId="0" borderId="23" xfId="0" applyNumberFormat="1" applyFont="1" applyBorder="1" applyAlignment="1">
      <alignment horizontal="left"/>
    </xf>
    <xf numFmtId="45" fontId="1" fillId="0" borderId="24" xfId="0" applyNumberFormat="1" applyFont="1" applyBorder="1" applyAlignment="1">
      <alignment horizontal="left"/>
    </xf>
    <xf numFmtId="33" fontId="1" fillId="0" borderId="25" xfId="0" applyNumberFormat="1" applyFont="1" applyBorder="1" applyAlignment="1">
      <alignment horizontal="center"/>
    </xf>
    <xf numFmtId="21" fontId="1" fillId="0" borderId="0" xfId="0" applyNumberFormat="1" applyFont="1" applyAlignment="1" quotePrefix="1">
      <alignment horizontal="left"/>
    </xf>
    <xf numFmtId="57" fontId="1" fillId="0" borderId="0" xfId="0" applyNumberFormat="1" applyFont="1" applyAlignment="1">
      <alignment horizontal="left"/>
    </xf>
    <xf numFmtId="21" fontId="4" fillId="0" borderId="0" xfId="0" applyNumberFormat="1" applyFont="1" applyAlignment="1">
      <alignment vertical="center"/>
    </xf>
    <xf numFmtId="21" fontId="8" fillId="0" borderId="8" xfId="0" applyNumberFormat="1" applyFont="1" applyBorder="1" applyAlignment="1">
      <alignment vertical="center"/>
    </xf>
    <xf numFmtId="33" fontId="1" fillId="0" borderId="16" xfId="0" applyNumberFormat="1" applyFont="1" applyBorder="1" applyAlignment="1">
      <alignment horizontal="center"/>
    </xf>
    <xf numFmtId="0" fontId="1" fillId="0" borderId="25" xfId="0" applyFont="1" applyBorder="1" applyAlignment="1">
      <alignment vertical="center"/>
    </xf>
    <xf numFmtId="21" fontId="3" fillId="0" borderId="0" xfId="0" applyNumberFormat="1" applyFont="1" applyAlignment="1">
      <alignment horizontal="center"/>
    </xf>
    <xf numFmtId="58" fontId="6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65332;&#65323;&#65326;&#65319;&#65301;\&#12487;&#12473;&#12463;&#12488;&#12483;&#12503;\&#24179;&#25104;&#65297;&#65305;&#24180;&#24230;&#20013;&#20307;&#36899;&#38520;&#19978;\&#65320;&#65297;&#65305;&#30476;&#39365;&#20253;\&#65320;&#65297;&#65305;&#30476;&#39365;&#20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の部"/>
      <sheetName val="男順位表"/>
      <sheetName val="女子の部"/>
      <sheetName val="女順位表"/>
      <sheetName val="名簿作成"/>
      <sheetName val="オーダー男"/>
      <sheetName val="オーダー女"/>
    </sheetNames>
    <sheetDataSet>
      <sheetData sheetId="0">
        <row r="4">
          <cell r="C4" t="str">
            <v>平成１９年度 第５２回 熊本県中学校対抗駅伝競走大会（男子の部）</v>
          </cell>
        </row>
        <row r="6">
          <cell r="C6" t="str">
            <v>天候 晴れ　気温 ２０．２度　北東 ４ｍ　湿度 ６２％（１１時００分現在）</v>
          </cell>
        </row>
        <row r="8">
          <cell r="C8">
            <v>39395</v>
          </cell>
          <cell r="E8">
            <v>0.010520833333333333</v>
          </cell>
          <cell r="F8">
            <v>0.006203703703703704</v>
          </cell>
          <cell r="G8">
            <v>0.004027777777777778</v>
          </cell>
          <cell r="H8">
            <v>0.00636574074074074</v>
          </cell>
          <cell r="I8">
            <v>0.00644675925925926</v>
          </cell>
          <cell r="J8">
            <v>0.008391203703703705</v>
          </cell>
        </row>
        <row r="11">
          <cell r="B11">
            <v>1</v>
          </cell>
          <cell r="C11" t="str">
            <v>荒尾三(荒尾市)</v>
          </cell>
          <cell r="D11" t="str">
            <v>（中道　　豪）</v>
          </cell>
          <cell r="E11" t="str">
            <v>宮上　翔太②</v>
          </cell>
          <cell r="F11" t="str">
            <v>西山　晋平③</v>
          </cell>
          <cell r="G11" t="str">
            <v>坂本　　匠②</v>
          </cell>
          <cell r="H11" t="str">
            <v>徳満　史宏③</v>
          </cell>
          <cell r="I11" t="str">
            <v>前川　玄太③</v>
          </cell>
          <cell r="J11" t="str">
            <v>久保　拓也③</v>
          </cell>
          <cell r="AG11">
            <v>18</v>
          </cell>
        </row>
        <row r="12">
          <cell r="B12">
            <v>2</v>
          </cell>
          <cell r="C12" t="str">
            <v>荒尾四(荒尾市)</v>
          </cell>
          <cell r="D12" t="str">
            <v>（櫻木　留夫）</v>
          </cell>
          <cell r="E12" t="str">
            <v>古賀　翔也③</v>
          </cell>
          <cell r="F12" t="str">
            <v>山崎　雄太③</v>
          </cell>
          <cell r="G12" t="str">
            <v>大辻　貴稔③</v>
          </cell>
          <cell r="H12" t="str">
            <v>山本　草作③</v>
          </cell>
          <cell r="I12" t="str">
            <v>大谷　哲也③</v>
          </cell>
          <cell r="J12" t="str">
            <v>門田健太郎②</v>
          </cell>
          <cell r="AG12">
            <v>26</v>
          </cell>
        </row>
        <row r="13">
          <cell r="B13">
            <v>3</v>
          </cell>
          <cell r="C13" t="str">
            <v>三加和(玉名郡市)</v>
          </cell>
          <cell r="D13" t="str">
            <v>（山村　將文）</v>
          </cell>
          <cell r="E13" t="str">
            <v>靏　　彰吾③</v>
          </cell>
          <cell r="F13" t="str">
            <v>牛島　章磨③</v>
          </cell>
          <cell r="G13" t="str">
            <v>古閑原伸太郎①</v>
          </cell>
          <cell r="H13" t="str">
            <v>平　　　蓮③</v>
          </cell>
          <cell r="I13" t="str">
            <v>牛島　　裕③</v>
          </cell>
          <cell r="J13" t="str">
            <v>中嶋　健人③</v>
          </cell>
          <cell r="AG13">
            <v>1</v>
          </cell>
        </row>
        <row r="14">
          <cell r="B14">
            <v>4</v>
          </cell>
          <cell r="C14" t="str">
            <v>玉　名(玉名郡市)</v>
          </cell>
          <cell r="D14" t="str">
            <v>（井手　信幸）</v>
          </cell>
          <cell r="E14" t="str">
            <v>猿渡　晃大③</v>
          </cell>
          <cell r="F14" t="str">
            <v>吉﨑　　達②</v>
          </cell>
          <cell r="G14" t="str">
            <v>武川　隼也③</v>
          </cell>
          <cell r="H14" t="str">
            <v>西岡　勇志②</v>
          </cell>
          <cell r="I14" t="str">
            <v>川西　雅大②</v>
          </cell>
          <cell r="J14" t="str">
            <v>中村龍之介③</v>
          </cell>
          <cell r="AG14">
            <v>27</v>
          </cell>
        </row>
        <row r="15">
          <cell r="B15">
            <v>5</v>
          </cell>
          <cell r="C15" t="str">
            <v>米野岳(鹿本郡市)</v>
          </cell>
          <cell r="D15" t="str">
            <v>（船津　　清）</v>
          </cell>
          <cell r="E15" t="str">
            <v>山口　直樹③</v>
          </cell>
          <cell r="F15" t="str">
            <v>木村　匡貴②</v>
          </cell>
          <cell r="G15" t="str">
            <v>中村　　司③</v>
          </cell>
          <cell r="H15" t="str">
            <v>若杉　健志③</v>
          </cell>
          <cell r="I15" t="str">
            <v>大森隆太朗③</v>
          </cell>
          <cell r="J15" t="str">
            <v>高森　敦士③</v>
          </cell>
          <cell r="AG15">
            <v>17</v>
          </cell>
        </row>
        <row r="16">
          <cell r="B16">
            <v>6</v>
          </cell>
          <cell r="C16" t="str">
            <v>鹿　本(鹿本郡市)</v>
          </cell>
          <cell r="D16" t="str">
            <v>（林田　浩昭）</v>
          </cell>
          <cell r="E16" t="str">
            <v>前田　顕至③</v>
          </cell>
          <cell r="F16" t="str">
            <v>佐藤　瑞記③</v>
          </cell>
          <cell r="G16" t="str">
            <v>村上英司郎③</v>
          </cell>
          <cell r="H16" t="str">
            <v>中山　健太③</v>
          </cell>
          <cell r="I16" t="str">
            <v>森川　惇史②</v>
          </cell>
          <cell r="J16" t="str">
            <v>齋藤　英紀③</v>
          </cell>
          <cell r="AG16">
            <v>28</v>
          </cell>
        </row>
        <row r="17">
          <cell r="B17">
            <v>7</v>
          </cell>
          <cell r="C17" t="str">
            <v>大津北(菊池郡市)</v>
          </cell>
          <cell r="D17" t="str">
            <v>（村田　　武）</v>
          </cell>
          <cell r="E17" t="str">
            <v>山下　大貴②</v>
          </cell>
          <cell r="F17" t="str">
            <v>笹原　基希③</v>
          </cell>
          <cell r="G17" t="str">
            <v>津田　　勇③</v>
          </cell>
          <cell r="H17" t="str">
            <v>園田　隼人②</v>
          </cell>
          <cell r="I17" t="str">
            <v>菊池　剣吾②</v>
          </cell>
          <cell r="J17" t="str">
            <v>桐原　謙介③</v>
          </cell>
          <cell r="AG17">
            <v>22</v>
          </cell>
        </row>
        <row r="18">
          <cell r="B18">
            <v>8</v>
          </cell>
          <cell r="C18" t="str">
            <v>菊　陽(菊池郡市)</v>
          </cell>
          <cell r="D18" t="str">
            <v>（黒田　幸枝）</v>
          </cell>
          <cell r="E18" t="str">
            <v>久保田和真②</v>
          </cell>
          <cell r="F18" t="str">
            <v>堀川　幸助③</v>
          </cell>
          <cell r="G18" t="str">
            <v>高嶺　　優①</v>
          </cell>
          <cell r="H18" t="str">
            <v>松野　貴志③</v>
          </cell>
          <cell r="I18" t="str">
            <v>草場　　光③</v>
          </cell>
          <cell r="J18" t="str">
            <v>春田　克樹③</v>
          </cell>
          <cell r="AG18">
            <v>16</v>
          </cell>
        </row>
        <row r="19">
          <cell r="B19">
            <v>9</v>
          </cell>
          <cell r="C19" t="str">
            <v>小　国(阿蘇郡市)</v>
          </cell>
          <cell r="D19" t="str">
            <v>（千原　慎一）</v>
          </cell>
          <cell r="E19" t="str">
            <v>大塚　智明③</v>
          </cell>
          <cell r="F19" t="str">
            <v>穴見健大郎③</v>
          </cell>
          <cell r="G19" t="str">
            <v>高野　勝哉①</v>
          </cell>
          <cell r="H19" t="str">
            <v>木下　翔太③</v>
          </cell>
          <cell r="I19" t="str">
            <v>穴見　太志③</v>
          </cell>
          <cell r="J19" t="str">
            <v>穴井　晃太②</v>
          </cell>
          <cell r="AG19">
            <v>5</v>
          </cell>
        </row>
        <row r="20">
          <cell r="B20">
            <v>10</v>
          </cell>
          <cell r="C20" t="str">
            <v>高　森(阿蘇郡市)</v>
          </cell>
          <cell r="D20" t="str">
            <v>（志賀　貴文）</v>
          </cell>
          <cell r="E20" t="str">
            <v>後藤　貴寛③</v>
          </cell>
          <cell r="F20" t="str">
            <v>三森隆太郎③</v>
          </cell>
          <cell r="G20" t="str">
            <v>相馬　  豪③</v>
          </cell>
          <cell r="H20" t="str">
            <v>阿南　良樹③</v>
          </cell>
          <cell r="I20" t="str">
            <v>永田　悠飛③</v>
          </cell>
          <cell r="J20" t="str">
            <v>佐伯　栄宙③</v>
          </cell>
          <cell r="AG20">
            <v>7</v>
          </cell>
        </row>
        <row r="21">
          <cell r="B21">
            <v>11</v>
          </cell>
          <cell r="C21" t="str">
            <v>北　部(熊本市)</v>
          </cell>
          <cell r="D21" t="str">
            <v>（清水　雅美）</v>
          </cell>
          <cell r="E21" t="str">
            <v>岡本　智隼③</v>
          </cell>
          <cell r="F21" t="str">
            <v>上村　　薫③</v>
          </cell>
          <cell r="G21" t="str">
            <v>松本  卓也②</v>
          </cell>
          <cell r="H21" t="str">
            <v>溝添  信吾③</v>
          </cell>
          <cell r="I21" t="str">
            <v>十島 　 皓③</v>
          </cell>
          <cell r="J21" t="str">
            <v>西本  千裕③</v>
          </cell>
          <cell r="AG21">
            <v>29</v>
          </cell>
        </row>
        <row r="22">
          <cell r="B22">
            <v>12</v>
          </cell>
          <cell r="C22" t="str">
            <v>力　合(熊本市)</v>
          </cell>
          <cell r="D22" t="str">
            <v>（吉田　　潔）</v>
          </cell>
          <cell r="E22" t="str">
            <v>清水　彰紘②</v>
          </cell>
          <cell r="F22" t="str">
            <v>林田　泰志②</v>
          </cell>
          <cell r="G22" t="str">
            <v>古賀　大喜③</v>
          </cell>
          <cell r="H22" t="str">
            <v>梶川　大志③</v>
          </cell>
          <cell r="I22" t="str">
            <v>新谷　恭平②</v>
          </cell>
          <cell r="J22" t="str">
            <v>村上　卓弥③</v>
          </cell>
          <cell r="AG22">
            <v>15</v>
          </cell>
        </row>
        <row r="23">
          <cell r="B23">
            <v>13</v>
          </cell>
          <cell r="C23" t="str">
            <v>井　芹(熊本市)</v>
          </cell>
          <cell r="D23" t="str">
            <v>（猿渡　功治）</v>
          </cell>
          <cell r="E23" t="str">
            <v>松田　一総③</v>
          </cell>
          <cell r="F23" t="str">
            <v>坂本　　章③</v>
          </cell>
          <cell r="G23" t="str">
            <v>田口　泰広③</v>
          </cell>
          <cell r="H23" t="str">
            <v>兼田　雅之③</v>
          </cell>
          <cell r="I23" t="str">
            <v>服部　直也③</v>
          </cell>
          <cell r="J23" t="str">
            <v>鳥飼　拳吾③</v>
          </cell>
          <cell r="AG23">
            <v>4</v>
          </cell>
        </row>
        <row r="24">
          <cell r="B24">
            <v>14</v>
          </cell>
          <cell r="C24" t="str">
            <v>甲　佐(上益城郡)</v>
          </cell>
          <cell r="D24" t="str">
            <v>（後藤　博美）</v>
          </cell>
          <cell r="E24" t="str">
            <v>粟田　　嶺③</v>
          </cell>
          <cell r="F24" t="str">
            <v>米村　崇志③</v>
          </cell>
          <cell r="G24" t="str">
            <v>中馬　裕介③</v>
          </cell>
          <cell r="H24" t="str">
            <v>松本　敬郁③</v>
          </cell>
          <cell r="I24" t="str">
            <v>遠山　史也①</v>
          </cell>
          <cell r="J24" t="str">
            <v>堀　　仁志③</v>
          </cell>
          <cell r="AG24">
            <v>8</v>
          </cell>
        </row>
        <row r="25">
          <cell r="B25">
            <v>15</v>
          </cell>
          <cell r="C25" t="str">
            <v>益　城(上益城郡)</v>
          </cell>
          <cell r="D25" t="str">
            <v>（江崎　健二）</v>
          </cell>
          <cell r="E25" t="str">
            <v>高木　聖也③</v>
          </cell>
          <cell r="F25" t="str">
            <v>中村　流星①</v>
          </cell>
          <cell r="G25" t="str">
            <v>冨永　晃平②</v>
          </cell>
          <cell r="H25" t="str">
            <v>東　　勇也③</v>
          </cell>
          <cell r="I25" t="str">
            <v>荒木　良介②</v>
          </cell>
          <cell r="J25" t="str">
            <v>原田　秀哉①</v>
          </cell>
          <cell r="AG25">
            <v>14</v>
          </cell>
        </row>
        <row r="26">
          <cell r="B26">
            <v>16</v>
          </cell>
          <cell r="C26" t="str">
            <v>住　吉(宇城郡市）</v>
          </cell>
          <cell r="D26" t="str">
            <v>（田中　一路）</v>
          </cell>
          <cell r="E26" t="str">
            <v>中島　裕貴③</v>
          </cell>
          <cell r="F26" t="str">
            <v>中山　晶貴③</v>
          </cell>
          <cell r="G26" t="str">
            <v>高川　龍玄③</v>
          </cell>
          <cell r="H26" t="str">
            <v>坂田　裕和②</v>
          </cell>
          <cell r="I26" t="str">
            <v>堤　　大地②</v>
          </cell>
          <cell r="J26" t="str">
            <v>伊藤　　明①</v>
          </cell>
          <cell r="AG26">
            <v>13</v>
          </cell>
        </row>
        <row r="27">
          <cell r="B27">
            <v>17</v>
          </cell>
          <cell r="C27" t="str">
            <v>下益城城南(宇城郡市）</v>
          </cell>
          <cell r="D27" t="str">
            <v>（岩田　雅子）</v>
          </cell>
          <cell r="E27" t="str">
            <v>鮫島紋二郎③</v>
          </cell>
          <cell r="F27" t="str">
            <v>村上　貴紀③</v>
          </cell>
          <cell r="G27" t="str">
            <v>荒木　拓也③</v>
          </cell>
          <cell r="H27" t="str">
            <v>河口　雅也②</v>
          </cell>
          <cell r="I27" t="str">
            <v>松野　　稔③</v>
          </cell>
          <cell r="J27" t="str">
            <v>森島慎太郎③</v>
          </cell>
          <cell r="AG27">
            <v>12</v>
          </cell>
        </row>
        <row r="28">
          <cell r="B28">
            <v>18</v>
          </cell>
          <cell r="C28" t="str">
            <v>坂　本(八　代)</v>
          </cell>
          <cell r="D28" t="str">
            <v>（馬淵　隆幸）</v>
          </cell>
          <cell r="E28" t="str">
            <v>南　　翔太③</v>
          </cell>
          <cell r="F28" t="str">
            <v>舟津　　功③</v>
          </cell>
          <cell r="G28" t="str">
            <v>南　　俊輔②</v>
          </cell>
          <cell r="H28" t="str">
            <v>松永　和久③</v>
          </cell>
          <cell r="I28" t="str">
            <v>松本　拓也③</v>
          </cell>
          <cell r="J28" t="str">
            <v>西田　成志③</v>
          </cell>
          <cell r="AG28">
            <v>19</v>
          </cell>
        </row>
        <row r="29">
          <cell r="B29">
            <v>19</v>
          </cell>
          <cell r="C29" t="str">
            <v>八代二(八　代)</v>
          </cell>
          <cell r="D29" t="str">
            <v>（吉崎　孝明）</v>
          </cell>
          <cell r="E29" t="str">
            <v>戸来　達宏③</v>
          </cell>
          <cell r="F29" t="str">
            <v>山崎　奨悟③</v>
          </cell>
          <cell r="G29" t="str">
            <v>本田　一輝③</v>
          </cell>
          <cell r="H29" t="str">
            <v>林田　真幸①</v>
          </cell>
          <cell r="I29" t="str">
            <v>園田　尚幸③</v>
          </cell>
          <cell r="J29" t="str">
            <v>今泉　志朗③</v>
          </cell>
          <cell r="AG29">
            <v>6</v>
          </cell>
        </row>
        <row r="30">
          <cell r="B30">
            <v>22</v>
          </cell>
          <cell r="C30" t="str">
            <v>免　田(球磨人吉)</v>
          </cell>
          <cell r="D30" t="str">
            <v>（田中　慎二）</v>
          </cell>
          <cell r="E30" t="str">
            <v>平山　寛史③</v>
          </cell>
          <cell r="F30" t="str">
            <v>中村　　凌③　　</v>
          </cell>
          <cell r="G30" t="str">
            <v>白石　光伸③</v>
          </cell>
          <cell r="H30" t="str">
            <v>河北　雅人③</v>
          </cell>
          <cell r="I30" t="str">
            <v>川野　　亮②</v>
          </cell>
          <cell r="J30" t="str">
            <v>川野　雄太③</v>
          </cell>
          <cell r="AG30">
            <v>11</v>
          </cell>
        </row>
        <row r="31">
          <cell r="B31">
            <v>23</v>
          </cell>
          <cell r="C31" t="str">
            <v>多良木(球磨人吉)</v>
          </cell>
          <cell r="D31" t="str">
            <v>（中村　真子）</v>
          </cell>
          <cell r="E31" t="str">
            <v>川口　洸平③</v>
          </cell>
          <cell r="F31" t="str">
            <v>小場　拓哉③</v>
          </cell>
          <cell r="G31" t="str">
            <v>松原　恭平③</v>
          </cell>
          <cell r="H31" t="str">
            <v>高里　直人③</v>
          </cell>
          <cell r="I31" t="str">
            <v>岩野　篤志③</v>
          </cell>
          <cell r="J31" t="str">
            <v>古賀　和也③</v>
          </cell>
          <cell r="AG31">
            <v>25</v>
          </cell>
        </row>
        <row r="32">
          <cell r="B32">
            <v>24</v>
          </cell>
          <cell r="C32" t="str">
            <v>水俣二(芦北水俣)</v>
          </cell>
          <cell r="D32" t="str">
            <v>（倉岡　和彦）</v>
          </cell>
          <cell r="E32" t="str">
            <v>倉田　翔平③</v>
          </cell>
          <cell r="F32" t="str">
            <v>松本　賢成③</v>
          </cell>
          <cell r="G32" t="str">
            <v>中山　　創①</v>
          </cell>
          <cell r="H32" t="str">
            <v>内田　樹弥②</v>
          </cell>
          <cell r="I32" t="str">
            <v>鎌田　隼人①</v>
          </cell>
          <cell r="J32" t="str">
            <v>坂本　拓哉②</v>
          </cell>
          <cell r="AG32">
            <v>10</v>
          </cell>
        </row>
        <row r="33">
          <cell r="B33">
            <v>25</v>
          </cell>
          <cell r="C33" t="str">
            <v>湯　浦(芦北水俣)</v>
          </cell>
          <cell r="D33" t="str">
            <v>（若山　竜介）</v>
          </cell>
          <cell r="E33" t="str">
            <v>井川　宏紀②</v>
          </cell>
          <cell r="F33" t="str">
            <v>川口　善盛③</v>
          </cell>
          <cell r="G33" t="str">
            <v>岩間　遼祐③</v>
          </cell>
          <cell r="H33" t="str">
            <v>緒方　翔吾③</v>
          </cell>
          <cell r="I33" t="str">
            <v>中村　大輔③</v>
          </cell>
          <cell r="J33" t="str">
            <v>福田　雅弥③</v>
          </cell>
          <cell r="AG33">
            <v>3</v>
          </cell>
        </row>
        <row r="34">
          <cell r="B34">
            <v>26</v>
          </cell>
          <cell r="C34" t="str">
            <v>本渡東(天草郡市)</v>
          </cell>
          <cell r="D34" t="str">
            <v>（松尾　真一）</v>
          </cell>
          <cell r="E34" t="str">
            <v>金子　大志③</v>
          </cell>
          <cell r="F34" t="str">
            <v>井上　雄介③</v>
          </cell>
          <cell r="G34" t="str">
            <v>大塚　雄樹③</v>
          </cell>
          <cell r="H34" t="str">
            <v>平山　拓磨③</v>
          </cell>
          <cell r="I34" t="str">
            <v>池田　恭輔③</v>
          </cell>
          <cell r="J34" t="str">
            <v>渡邊　一磨②</v>
          </cell>
          <cell r="AG34">
            <v>24</v>
          </cell>
        </row>
        <row r="35">
          <cell r="B35">
            <v>27</v>
          </cell>
          <cell r="C35" t="str">
            <v>稜　南(天草郡市)</v>
          </cell>
          <cell r="D35" t="str">
            <v>（橋本　義昭）</v>
          </cell>
          <cell r="E35" t="str">
            <v>久保田将嵩③</v>
          </cell>
          <cell r="F35" t="str">
            <v>稲田　　翔③</v>
          </cell>
          <cell r="G35" t="str">
            <v>江﨑　信仁②</v>
          </cell>
          <cell r="H35" t="str">
            <v>西橋　寛也③</v>
          </cell>
          <cell r="I35" t="str">
            <v>渡辺　裕太③</v>
          </cell>
          <cell r="J35" t="str">
            <v>畑山　修生③</v>
          </cell>
          <cell r="AG35">
            <v>9</v>
          </cell>
        </row>
        <row r="36">
          <cell r="B36">
            <v>28</v>
          </cell>
          <cell r="C36" t="str">
            <v>牛　深(天草郡市)</v>
          </cell>
          <cell r="D36" t="str">
            <v>（波多　孝樹）</v>
          </cell>
          <cell r="E36" t="str">
            <v>根岸　成光③</v>
          </cell>
          <cell r="F36" t="str">
            <v>島田　久続③</v>
          </cell>
          <cell r="G36" t="str">
            <v>松下　隆平②</v>
          </cell>
          <cell r="H36" t="str">
            <v>池崎　元気②</v>
          </cell>
          <cell r="I36" t="str">
            <v>柳野　宗志①</v>
          </cell>
          <cell r="J36" t="str">
            <v>梅津　圭佑②</v>
          </cell>
          <cell r="AG36">
            <v>23</v>
          </cell>
        </row>
        <row r="37">
          <cell r="B37">
            <v>29</v>
          </cell>
          <cell r="C37" t="str">
            <v>本　渡(開催地)</v>
          </cell>
          <cell r="D37" t="str">
            <v>（岡田　真治）</v>
          </cell>
          <cell r="E37" t="str">
            <v>松原　大樹③</v>
          </cell>
          <cell r="F37" t="str">
            <v>増田　眞一③</v>
          </cell>
          <cell r="G37" t="str">
            <v>白川　哲也③</v>
          </cell>
          <cell r="H37" t="str">
            <v>川端　　大③</v>
          </cell>
          <cell r="I37" t="str">
            <v>大久保凌介③</v>
          </cell>
          <cell r="J37" t="str">
            <v>佐々木康智①</v>
          </cell>
          <cell r="AG37">
            <v>2</v>
          </cell>
        </row>
        <row r="81">
          <cell r="P81">
            <v>2</v>
          </cell>
          <cell r="R81">
            <v>0.017430555555555616</v>
          </cell>
          <cell r="T81">
            <v>1</v>
          </cell>
          <cell r="V81">
            <v>0.02152777777777784</v>
          </cell>
          <cell r="X81">
            <v>1</v>
          </cell>
          <cell r="Z81">
            <v>0.027893518518518554</v>
          </cell>
          <cell r="AB81">
            <v>1</v>
          </cell>
          <cell r="AD81">
            <v>0.034444444444444514</v>
          </cell>
          <cell r="AF81">
            <v>1</v>
          </cell>
          <cell r="AH81">
            <v>0.043194444444444466</v>
          </cell>
          <cell r="AJ81">
            <v>5</v>
          </cell>
          <cell r="AL81">
            <v>0.011030092592592678</v>
          </cell>
          <cell r="AN81">
            <v>1</v>
          </cell>
          <cell r="AP81">
            <v>0.0064</v>
          </cell>
          <cell r="AR81">
            <v>2</v>
          </cell>
          <cell r="AT81">
            <v>0.0041</v>
          </cell>
          <cell r="AV81">
            <v>1</v>
          </cell>
          <cell r="AX81">
            <v>0.00637</v>
          </cell>
          <cell r="AZ81">
            <v>1</v>
          </cell>
          <cell r="BB81">
            <v>0.00655</v>
          </cell>
          <cell r="BD81">
            <v>5</v>
          </cell>
          <cell r="BF81">
            <v>0.00875</v>
          </cell>
        </row>
        <row r="82">
          <cell r="P82">
            <v>3</v>
          </cell>
          <cell r="R82">
            <v>0.017476851851851914</v>
          </cell>
          <cell r="T82">
            <v>4</v>
          </cell>
          <cell r="V82">
            <v>0.02170138888888895</v>
          </cell>
          <cell r="X82">
            <v>5</v>
          </cell>
          <cell r="Z82">
            <v>0.02839120370370374</v>
          </cell>
          <cell r="AB82">
            <v>4</v>
          </cell>
          <cell r="AD82">
            <v>0.03502314814814822</v>
          </cell>
          <cell r="AF82">
            <v>2</v>
          </cell>
          <cell r="AH82">
            <v>0.04376157407407409</v>
          </cell>
          <cell r="AJ82">
            <v>7</v>
          </cell>
          <cell r="AL82">
            <v>0.011053240740740827</v>
          </cell>
          <cell r="AN82">
            <v>3</v>
          </cell>
          <cell r="AP82">
            <v>0.00642</v>
          </cell>
          <cell r="AR82">
            <v>9</v>
          </cell>
          <cell r="AT82">
            <v>0.00422</v>
          </cell>
          <cell r="AV82">
            <v>10</v>
          </cell>
          <cell r="AX82">
            <v>0.00669</v>
          </cell>
          <cell r="AZ82">
            <v>2</v>
          </cell>
          <cell r="BB82">
            <v>0.00663</v>
          </cell>
          <cell r="BD82">
            <v>4</v>
          </cell>
          <cell r="BF82">
            <v>0.00874</v>
          </cell>
        </row>
        <row r="83">
          <cell r="P83">
            <v>1</v>
          </cell>
          <cell r="R83">
            <v>0.017418981481481542</v>
          </cell>
          <cell r="T83">
            <v>2</v>
          </cell>
          <cell r="V83">
            <v>0.02160879629629636</v>
          </cell>
          <cell r="X83">
            <v>2</v>
          </cell>
          <cell r="Z83">
            <v>0.02802083333333337</v>
          </cell>
          <cell r="AB83">
            <v>2</v>
          </cell>
          <cell r="AD83">
            <v>0.03480324074074081</v>
          </cell>
          <cell r="AF83">
            <v>3</v>
          </cell>
          <cell r="AH83">
            <v>0.04390046296296298</v>
          </cell>
          <cell r="AJ83">
            <v>4</v>
          </cell>
          <cell r="AL83">
            <v>0.011018518518518605</v>
          </cell>
          <cell r="AN83">
            <v>1</v>
          </cell>
          <cell r="AP83">
            <v>0.0064</v>
          </cell>
          <cell r="AR83">
            <v>7</v>
          </cell>
          <cell r="AT83">
            <v>0.00419</v>
          </cell>
          <cell r="AV83">
            <v>3</v>
          </cell>
          <cell r="AX83">
            <v>0.00641</v>
          </cell>
          <cell r="AZ83">
            <v>9</v>
          </cell>
          <cell r="BB83">
            <v>0.00678</v>
          </cell>
          <cell r="BD83">
            <v>16</v>
          </cell>
          <cell r="BF83">
            <v>0.0091</v>
          </cell>
        </row>
        <row r="84">
          <cell r="P84">
            <v>10</v>
          </cell>
          <cell r="R84">
            <v>0.017789351851851914</v>
          </cell>
          <cell r="T84">
            <v>7</v>
          </cell>
          <cell r="V84">
            <v>0.02192129629629636</v>
          </cell>
          <cell r="X84">
            <v>8</v>
          </cell>
          <cell r="Z84">
            <v>0.028692129629629665</v>
          </cell>
          <cell r="AB84">
            <v>6</v>
          </cell>
          <cell r="AD84">
            <v>0.03540509259259266</v>
          </cell>
          <cell r="AF84">
            <v>4</v>
          </cell>
          <cell r="AH84">
            <v>0.04392361111111113</v>
          </cell>
          <cell r="AJ84">
            <v>10</v>
          </cell>
          <cell r="AL84">
            <v>0.011099537037037123</v>
          </cell>
          <cell r="AN84">
            <v>15</v>
          </cell>
          <cell r="AP84">
            <v>0.00669</v>
          </cell>
          <cell r="AR84">
            <v>4</v>
          </cell>
          <cell r="AT84">
            <v>0.00413</v>
          </cell>
          <cell r="AV84">
            <v>15</v>
          </cell>
          <cell r="AX84">
            <v>0.00677</v>
          </cell>
          <cell r="AZ84">
            <v>5</v>
          </cell>
          <cell r="BB84">
            <v>0.00671</v>
          </cell>
          <cell r="BD84">
            <v>1</v>
          </cell>
          <cell r="BF84">
            <v>0.00852</v>
          </cell>
        </row>
        <row r="85">
          <cell r="P85">
            <v>4</v>
          </cell>
          <cell r="R85">
            <v>0.017569444444444506</v>
          </cell>
          <cell r="T85">
            <v>3</v>
          </cell>
          <cell r="V85">
            <v>0.021689814814814877</v>
          </cell>
          <cell r="X85">
            <v>4</v>
          </cell>
          <cell r="Z85">
            <v>0.028344907407407444</v>
          </cell>
          <cell r="AB85">
            <v>3</v>
          </cell>
          <cell r="AD85">
            <v>0.035000000000000066</v>
          </cell>
          <cell r="AF85">
            <v>5</v>
          </cell>
          <cell r="AH85">
            <v>0.044050925925925945</v>
          </cell>
          <cell r="AJ85">
            <v>3</v>
          </cell>
          <cell r="AL85">
            <v>0.011018518518518605</v>
          </cell>
          <cell r="AN85">
            <v>8</v>
          </cell>
          <cell r="AP85">
            <v>0.00655</v>
          </cell>
          <cell r="AR85">
            <v>3</v>
          </cell>
          <cell r="AT85">
            <v>0.00412</v>
          </cell>
          <cell r="AV85">
            <v>6</v>
          </cell>
          <cell r="AX85">
            <v>0.00666</v>
          </cell>
          <cell r="AZ85">
            <v>3</v>
          </cell>
          <cell r="BB85">
            <v>0.00666</v>
          </cell>
          <cell r="BD85">
            <v>14</v>
          </cell>
          <cell r="BF85">
            <v>0.00905</v>
          </cell>
        </row>
        <row r="86">
          <cell r="P86">
            <v>8</v>
          </cell>
          <cell r="R86">
            <v>0.01775462962962969</v>
          </cell>
          <cell r="T86">
            <v>10</v>
          </cell>
          <cell r="V86">
            <v>0.02207175925925932</v>
          </cell>
          <cell r="X86">
            <v>6</v>
          </cell>
          <cell r="Z86">
            <v>0.028599537037037076</v>
          </cell>
          <cell r="AB86">
            <v>7</v>
          </cell>
          <cell r="AD86">
            <v>0.035451388888888956</v>
          </cell>
          <cell r="AF86">
            <v>6</v>
          </cell>
          <cell r="AH86">
            <v>0.04413194444444446</v>
          </cell>
          <cell r="AJ86">
            <v>12</v>
          </cell>
          <cell r="AL86">
            <v>0.01122685185185194</v>
          </cell>
          <cell r="AN86">
            <v>6</v>
          </cell>
          <cell r="AP86">
            <v>0.00653</v>
          </cell>
          <cell r="AR86">
            <v>16</v>
          </cell>
          <cell r="AT86">
            <v>0.00432</v>
          </cell>
          <cell r="AV86">
            <v>4</v>
          </cell>
          <cell r="AX86">
            <v>0.00653</v>
          </cell>
          <cell r="AZ86">
            <v>14</v>
          </cell>
          <cell r="BB86">
            <v>0.00685</v>
          </cell>
          <cell r="BD86">
            <v>2</v>
          </cell>
          <cell r="BF86">
            <v>0.00868</v>
          </cell>
        </row>
        <row r="87">
          <cell r="P87">
            <v>5</v>
          </cell>
          <cell r="R87">
            <v>0.017650462962963024</v>
          </cell>
          <cell r="T87">
            <v>6</v>
          </cell>
          <cell r="V87">
            <v>0.021898148148148208</v>
          </cell>
          <cell r="X87">
            <v>9</v>
          </cell>
          <cell r="Z87">
            <v>0.02875</v>
          </cell>
          <cell r="AB87">
            <v>9</v>
          </cell>
          <cell r="AD87">
            <v>0.03548611111111118</v>
          </cell>
          <cell r="AF87">
            <v>7</v>
          </cell>
          <cell r="AH87">
            <v>0.044189814814814835</v>
          </cell>
          <cell r="AJ87">
            <v>9</v>
          </cell>
          <cell r="AL87">
            <v>0.011076388888888976</v>
          </cell>
          <cell r="AN87">
            <v>9</v>
          </cell>
          <cell r="AP87">
            <v>0.00657</v>
          </cell>
          <cell r="AR87">
            <v>12</v>
          </cell>
          <cell r="AT87">
            <v>0.00425</v>
          </cell>
          <cell r="AV87">
            <v>18</v>
          </cell>
          <cell r="AX87">
            <v>0.00685</v>
          </cell>
          <cell r="AZ87">
            <v>6</v>
          </cell>
          <cell r="BB87">
            <v>0.00674</v>
          </cell>
          <cell r="BD87">
            <v>3</v>
          </cell>
          <cell r="BF87">
            <v>0.0087</v>
          </cell>
        </row>
        <row r="88">
          <cell r="P88">
            <v>9</v>
          </cell>
          <cell r="R88">
            <v>0.017766203703703763</v>
          </cell>
          <cell r="T88">
            <v>9</v>
          </cell>
          <cell r="V88">
            <v>0.021967592592592657</v>
          </cell>
          <cell r="X88">
            <v>3</v>
          </cell>
          <cell r="Z88">
            <v>0.02833333333333337</v>
          </cell>
          <cell r="AB88">
            <v>5</v>
          </cell>
          <cell r="AD88">
            <v>0.03509259259259266</v>
          </cell>
          <cell r="AF88">
            <v>8</v>
          </cell>
          <cell r="AH88">
            <v>0.0442939814814815</v>
          </cell>
          <cell r="AJ88">
            <v>14</v>
          </cell>
          <cell r="AL88">
            <v>0.011342592592592678</v>
          </cell>
          <cell r="AN88">
            <v>3</v>
          </cell>
          <cell r="AP88">
            <v>0.00642</v>
          </cell>
          <cell r="AR88">
            <v>8</v>
          </cell>
          <cell r="AT88">
            <v>0.0042</v>
          </cell>
          <cell r="AV88">
            <v>1</v>
          </cell>
          <cell r="AX88">
            <v>0.00637</v>
          </cell>
          <cell r="AZ88">
            <v>7</v>
          </cell>
          <cell r="BB88">
            <v>0.00676</v>
          </cell>
          <cell r="BD88">
            <v>20</v>
          </cell>
          <cell r="BF88">
            <v>0.0092</v>
          </cell>
        </row>
        <row r="89">
          <cell r="P89">
            <v>6</v>
          </cell>
          <cell r="R89">
            <v>0.017673611111111175</v>
          </cell>
          <cell r="T89">
            <v>5</v>
          </cell>
          <cell r="V89">
            <v>0.021828703703703767</v>
          </cell>
          <cell r="X89">
            <v>7</v>
          </cell>
          <cell r="Z89">
            <v>0.02868055555555559</v>
          </cell>
          <cell r="AB89">
            <v>8</v>
          </cell>
          <cell r="AD89">
            <v>0.035451388888888956</v>
          </cell>
          <cell r="AF89">
            <v>9</v>
          </cell>
          <cell r="AH89">
            <v>0.04473379629629631</v>
          </cell>
          <cell r="AJ89">
            <v>6</v>
          </cell>
          <cell r="AL89">
            <v>0.011041666666666753</v>
          </cell>
          <cell r="AN89">
            <v>11</v>
          </cell>
          <cell r="AP89">
            <v>0.00663</v>
          </cell>
          <cell r="AR89">
            <v>5</v>
          </cell>
          <cell r="AT89">
            <v>0.00416</v>
          </cell>
          <cell r="AV89">
            <v>18</v>
          </cell>
          <cell r="AX89">
            <v>0.00685</v>
          </cell>
          <cell r="AZ89">
            <v>8</v>
          </cell>
          <cell r="BB89">
            <v>0.00677</v>
          </cell>
          <cell r="BD89">
            <v>21</v>
          </cell>
          <cell r="BF89">
            <v>0.00928</v>
          </cell>
        </row>
        <row r="90">
          <cell r="P90">
            <v>15</v>
          </cell>
          <cell r="R90">
            <v>0.01812500000000006</v>
          </cell>
          <cell r="T90">
            <v>13</v>
          </cell>
          <cell r="V90">
            <v>0.022349537037037098</v>
          </cell>
          <cell r="X90">
            <v>10</v>
          </cell>
          <cell r="Z90">
            <v>0.029027777777777816</v>
          </cell>
          <cell r="AB90">
            <v>10</v>
          </cell>
          <cell r="AD90">
            <v>0.03582175925925933</v>
          </cell>
          <cell r="AF90">
            <v>10</v>
          </cell>
          <cell r="AH90">
            <v>0.044814814814814835</v>
          </cell>
          <cell r="AJ90">
            <v>17</v>
          </cell>
          <cell r="AL90">
            <v>0.011597222222222309</v>
          </cell>
          <cell r="AN90">
            <v>6</v>
          </cell>
          <cell r="AP90">
            <v>0.00653</v>
          </cell>
          <cell r="AR90">
            <v>9</v>
          </cell>
          <cell r="AT90">
            <v>0.00422</v>
          </cell>
          <cell r="AV90">
            <v>9</v>
          </cell>
          <cell r="AX90">
            <v>0.00668</v>
          </cell>
          <cell r="AZ90">
            <v>11</v>
          </cell>
          <cell r="BB90">
            <v>0.00679</v>
          </cell>
          <cell r="BD90">
            <v>10</v>
          </cell>
          <cell r="BF90">
            <v>0.00899</v>
          </cell>
        </row>
        <row r="91">
          <cell r="P91">
            <v>18</v>
          </cell>
          <cell r="R91">
            <v>0.01829861111111117</v>
          </cell>
          <cell r="T91">
            <v>17</v>
          </cell>
          <cell r="V91">
            <v>0.02255787037037043</v>
          </cell>
          <cell r="X91">
            <v>14</v>
          </cell>
          <cell r="Z91">
            <v>0.029224537037037073</v>
          </cell>
          <cell r="AB91">
            <v>12</v>
          </cell>
          <cell r="AD91">
            <v>0.036006944444444515</v>
          </cell>
          <cell r="AF91">
            <v>11</v>
          </cell>
          <cell r="AH91">
            <v>0.0449652777777778</v>
          </cell>
          <cell r="AJ91">
            <v>20</v>
          </cell>
          <cell r="AL91">
            <v>0.011666666666666752</v>
          </cell>
          <cell r="AN91">
            <v>11</v>
          </cell>
          <cell r="AP91">
            <v>0.00663</v>
          </cell>
          <cell r="AR91">
            <v>13</v>
          </cell>
          <cell r="AT91">
            <v>0.00426</v>
          </cell>
          <cell r="AV91">
            <v>8</v>
          </cell>
          <cell r="AX91">
            <v>0.00667</v>
          </cell>
          <cell r="AZ91">
            <v>9</v>
          </cell>
          <cell r="BB91">
            <v>0.00678</v>
          </cell>
          <cell r="BD91">
            <v>9</v>
          </cell>
          <cell r="BF91">
            <v>0.00896</v>
          </cell>
        </row>
        <row r="92">
          <cell r="P92">
            <v>14</v>
          </cell>
          <cell r="R92">
            <v>0.01799768518518525</v>
          </cell>
          <cell r="T92">
            <v>15</v>
          </cell>
          <cell r="V92">
            <v>0.022453703703703767</v>
          </cell>
          <cell r="X92">
            <v>12</v>
          </cell>
          <cell r="Z92">
            <v>0.029166666666666702</v>
          </cell>
          <cell r="AB92">
            <v>13</v>
          </cell>
          <cell r="AD92">
            <v>0.03612268518518525</v>
          </cell>
          <cell r="AF92">
            <v>12</v>
          </cell>
          <cell r="AH92">
            <v>0.045162037037037056</v>
          </cell>
          <cell r="AJ92">
            <v>2</v>
          </cell>
          <cell r="AL92">
            <v>0.011006944444444531</v>
          </cell>
          <cell r="AN92">
            <v>24</v>
          </cell>
          <cell r="AP92">
            <v>0.00699</v>
          </cell>
          <cell r="AR92">
            <v>25</v>
          </cell>
          <cell r="AT92">
            <v>0.00446</v>
          </cell>
          <cell r="AV92">
            <v>12</v>
          </cell>
          <cell r="AX92">
            <v>0.00671</v>
          </cell>
          <cell r="AZ92">
            <v>19</v>
          </cell>
          <cell r="BB92">
            <v>0.00696</v>
          </cell>
          <cell r="BD92">
            <v>12</v>
          </cell>
          <cell r="BF92">
            <v>0.00904</v>
          </cell>
        </row>
        <row r="93">
          <cell r="P93">
            <v>21</v>
          </cell>
          <cell r="R93">
            <v>0.01857638888888895</v>
          </cell>
          <cell r="T93">
            <v>20</v>
          </cell>
          <cell r="V93">
            <v>0.022731481481481543</v>
          </cell>
          <cell r="X93">
            <v>17</v>
          </cell>
          <cell r="Z93">
            <v>0.029340277777777812</v>
          </cell>
          <cell r="AB93">
            <v>15</v>
          </cell>
          <cell r="AD93">
            <v>0.03626157407407414</v>
          </cell>
          <cell r="AF93">
            <v>13</v>
          </cell>
          <cell r="AH93">
            <v>0.045162037037037056</v>
          </cell>
          <cell r="AJ93">
            <v>23</v>
          </cell>
          <cell r="AL93">
            <v>0.011898148148148234</v>
          </cell>
          <cell r="AN93">
            <v>14</v>
          </cell>
          <cell r="AP93">
            <v>0.00668</v>
          </cell>
          <cell r="AR93">
            <v>5</v>
          </cell>
          <cell r="AT93">
            <v>0.00416</v>
          </cell>
          <cell r="AV93">
            <v>5</v>
          </cell>
          <cell r="AX93">
            <v>0.00661</v>
          </cell>
          <cell r="AZ93">
            <v>17</v>
          </cell>
          <cell r="BB93">
            <v>0.00692</v>
          </cell>
          <cell r="BD93">
            <v>7</v>
          </cell>
          <cell r="BF93">
            <v>0.0089</v>
          </cell>
        </row>
        <row r="94">
          <cell r="P94">
            <v>7</v>
          </cell>
          <cell r="R94">
            <v>0.017673611111111175</v>
          </cell>
          <cell r="T94">
            <v>8</v>
          </cell>
          <cell r="V94">
            <v>0.021967592592592657</v>
          </cell>
          <cell r="X94">
            <v>11</v>
          </cell>
          <cell r="Z94">
            <v>0.029074074074074113</v>
          </cell>
          <cell r="AB94">
            <v>11</v>
          </cell>
          <cell r="AD94">
            <v>0.03599537037037044</v>
          </cell>
          <cell r="AF94">
            <v>14</v>
          </cell>
          <cell r="AH94">
            <v>0.0451851851851852</v>
          </cell>
          <cell r="AJ94">
            <v>8</v>
          </cell>
          <cell r="AL94">
            <v>0.011053240740740827</v>
          </cell>
          <cell r="AN94">
            <v>10</v>
          </cell>
          <cell r="AP94">
            <v>0.00662</v>
          </cell>
          <cell r="AR94">
            <v>14</v>
          </cell>
          <cell r="AT94">
            <v>0.00429</v>
          </cell>
          <cell r="AV94">
            <v>26</v>
          </cell>
          <cell r="AX94">
            <v>0.00711</v>
          </cell>
          <cell r="AZ94">
            <v>17</v>
          </cell>
          <cell r="BB94">
            <v>0.00692</v>
          </cell>
          <cell r="BD94">
            <v>19</v>
          </cell>
          <cell r="BF94">
            <v>0.00919</v>
          </cell>
        </row>
        <row r="95">
          <cell r="P95">
            <v>11</v>
          </cell>
          <cell r="R95">
            <v>0.01781250000000006</v>
          </cell>
          <cell r="T95">
            <v>11</v>
          </cell>
          <cell r="V95">
            <v>0.022245370370370433</v>
          </cell>
          <cell r="X95">
            <v>13</v>
          </cell>
          <cell r="Z95">
            <v>0.029189814814814852</v>
          </cell>
          <cell r="AB95">
            <v>14</v>
          </cell>
          <cell r="AD95">
            <v>0.0361921296296297</v>
          </cell>
          <cell r="AF95">
            <v>15</v>
          </cell>
          <cell r="AH95">
            <v>0.0452314814814815</v>
          </cell>
          <cell r="AJ95">
            <v>13</v>
          </cell>
          <cell r="AL95">
            <v>0.011296296296296384</v>
          </cell>
          <cell r="AN95">
            <v>5</v>
          </cell>
          <cell r="AP95">
            <v>0.00652</v>
          </cell>
          <cell r="AR95">
            <v>23</v>
          </cell>
          <cell r="AT95">
            <v>0.00443</v>
          </cell>
          <cell r="AV95">
            <v>23</v>
          </cell>
          <cell r="AX95">
            <v>0.00694</v>
          </cell>
          <cell r="AZ95">
            <v>20</v>
          </cell>
          <cell r="BB95">
            <v>0.007</v>
          </cell>
          <cell r="BD95">
            <v>12</v>
          </cell>
          <cell r="BF95">
            <v>0.00904</v>
          </cell>
        </row>
        <row r="96">
          <cell r="P96">
            <v>22</v>
          </cell>
          <cell r="R96">
            <v>0.018668981481481543</v>
          </cell>
          <cell r="T96">
            <v>19</v>
          </cell>
          <cell r="V96">
            <v>0.022708333333333393</v>
          </cell>
          <cell r="X96">
            <v>21</v>
          </cell>
          <cell r="Z96">
            <v>0.02966435185185189</v>
          </cell>
          <cell r="AB96">
            <v>19</v>
          </cell>
          <cell r="AD96">
            <v>0.03648148148148155</v>
          </cell>
          <cell r="AF96">
            <v>16</v>
          </cell>
          <cell r="AH96">
            <v>0.0455439814814815</v>
          </cell>
          <cell r="AJ96">
            <v>24</v>
          </cell>
          <cell r="AL96">
            <v>0.011921296296296383</v>
          </cell>
          <cell r="AN96">
            <v>17</v>
          </cell>
          <cell r="AP96">
            <v>0.00675</v>
          </cell>
          <cell r="AR96">
            <v>1</v>
          </cell>
          <cell r="AT96">
            <v>0.00404</v>
          </cell>
          <cell r="AV96">
            <v>24</v>
          </cell>
          <cell r="AX96">
            <v>0.00696</v>
          </cell>
          <cell r="AZ96">
            <v>12</v>
          </cell>
          <cell r="BB96">
            <v>0.00682</v>
          </cell>
          <cell r="BD96">
            <v>15</v>
          </cell>
          <cell r="BF96">
            <v>0.00906</v>
          </cell>
        </row>
        <row r="97">
          <cell r="P97">
            <v>23</v>
          </cell>
          <cell r="R97">
            <v>0.018750000000000062</v>
          </cell>
          <cell r="T97">
            <v>23</v>
          </cell>
          <cell r="V97">
            <v>0.023043981481481544</v>
          </cell>
          <cell r="X97">
            <v>23</v>
          </cell>
          <cell r="Z97">
            <v>0.029907407407407445</v>
          </cell>
          <cell r="AB97">
            <v>22</v>
          </cell>
          <cell r="AD97">
            <v>0.036724537037037104</v>
          </cell>
          <cell r="AF97">
            <v>17</v>
          </cell>
          <cell r="AH97">
            <v>0.045625</v>
          </cell>
          <cell r="AJ97">
            <v>21</v>
          </cell>
          <cell r="AL97">
            <v>0.01171296296296305</v>
          </cell>
          <cell r="AN97">
            <v>25</v>
          </cell>
          <cell r="AP97">
            <v>0.00704</v>
          </cell>
          <cell r="AR97">
            <v>14</v>
          </cell>
          <cell r="AT97">
            <v>0.00429</v>
          </cell>
          <cell r="AV97">
            <v>21</v>
          </cell>
          <cell r="AX97">
            <v>0.00686</v>
          </cell>
          <cell r="AZ97">
            <v>12</v>
          </cell>
          <cell r="BB97">
            <v>0.00682</v>
          </cell>
          <cell r="BD97">
            <v>7</v>
          </cell>
          <cell r="BF97">
            <v>0.0089</v>
          </cell>
        </row>
        <row r="98">
          <cell r="P98">
            <v>20</v>
          </cell>
          <cell r="R98">
            <v>0.018541666666666727</v>
          </cell>
          <cell r="T98">
            <v>22</v>
          </cell>
          <cell r="V98">
            <v>0.022881944444444503</v>
          </cell>
          <cell r="X98">
            <v>20</v>
          </cell>
          <cell r="Z98">
            <v>0.02960648148148152</v>
          </cell>
          <cell r="AB98">
            <v>16</v>
          </cell>
          <cell r="AD98">
            <v>0.03629629629629637</v>
          </cell>
          <cell r="AF98">
            <v>18</v>
          </cell>
          <cell r="AH98">
            <v>0.04569444444444446</v>
          </cell>
          <cell r="AJ98">
            <v>22</v>
          </cell>
          <cell r="AL98">
            <v>0.011875000000000087</v>
          </cell>
          <cell r="AN98">
            <v>13</v>
          </cell>
          <cell r="AP98">
            <v>0.00667</v>
          </cell>
          <cell r="AR98">
            <v>18</v>
          </cell>
          <cell r="AT98">
            <v>0.00434</v>
          </cell>
          <cell r="AV98">
            <v>13</v>
          </cell>
          <cell r="AX98">
            <v>0.00672</v>
          </cell>
          <cell r="AZ98">
            <v>4</v>
          </cell>
          <cell r="BB98">
            <v>0.00669</v>
          </cell>
          <cell r="BD98">
            <v>23</v>
          </cell>
          <cell r="BF98">
            <v>0.0094</v>
          </cell>
        </row>
        <row r="99">
          <cell r="P99">
            <v>16</v>
          </cell>
          <cell r="R99">
            <v>0.01812500000000006</v>
          </cell>
          <cell r="T99">
            <v>16</v>
          </cell>
          <cell r="V99">
            <v>0.02252314814814821</v>
          </cell>
          <cell r="X99">
            <v>16</v>
          </cell>
          <cell r="Z99">
            <v>0.02930555555555559</v>
          </cell>
          <cell r="AB99">
            <v>17</v>
          </cell>
          <cell r="AD99">
            <v>0.036307870370370435</v>
          </cell>
          <cell r="AF99">
            <v>19</v>
          </cell>
          <cell r="AH99">
            <v>0.045706018518518535</v>
          </cell>
          <cell r="AJ99">
            <v>15</v>
          </cell>
          <cell r="AL99">
            <v>0.011365740740740827</v>
          </cell>
          <cell r="AN99">
            <v>18</v>
          </cell>
          <cell r="AP99">
            <v>0.00676</v>
          </cell>
          <cell r="AR99">
            <v>20</v>
          </cell>
          <cell r="AT99">
            <v>0.0044</v>
          </cell>
          <cell r="AV99">
            <v>16</v>
          </cell>
          <cell r="AX99">
            <v>0.00678</v>
          </cell>
          <cell r="AZ99">
            <v>20</v>
          </cell>
          <cell r="BB99">
            <v>0.007</v>
          </cell>
          <cell r="BD99">
            <v>23</v>
          </cell>
          <cell r="BF99">
            <v>0.0094</v>
          </cell>
        </row>
        <row r="100">
          <cell r="P100">
            <v>12</v>
          </cell>
          <cell r="R100">
            <v>0.017905092592592653</v>
          </cell>
          <cell r="T100">
            <v>14</v>
          </cell>
          <cell r="V100">
            <v>0.022372685185185245</v>
          </cell>
          <cell r="X100">
            <v>15</v>
          </cell>
          <cell r="Z100">
            <v>0.029293981481481518</v>
          </cell>
          <cell r="AB100">
            <v>21</v>
          </cell>
          <cell r="AD100">
            <v>0.036724537037037104</v>
          </cell>
          <cell r="AF100">
            <v>20</v>
          </cell>
          <cell r="AH100">
            <v>0.04572916666666668</v>
          </cell>
          <cell r="AJ100">
            <v>11</v>
          </cell>
          <cell r="AL100">
            <v>0.011215277777777864</v>
          </cell>
          <cell r="AN100">
            <v>15</v>
          </cell>
          <cell r="AP100">
            <v>0.00669</v>
          </cell>
          <cell r="AR100">
            <v>26</v>
          </cell>
          <cell r="AT100">
            <v>0.00447</v>
          </cell>
          <cell r="AV100">
            <v>22</v>
          </cell>
          <cell r="AX100">
            <v>0.00692</v>
          </cell>
          <cell r="AZ100">
            <v>27</v>
          </cell>
          <cell r="BB100">
            <v>0.00743</v>
          </cell>
          <cell r="BD100">
            <v>11</v>
          </cell>
          <cell r="BF100">
            <v>0.009</v>
          </cell>
        </row>
        <row r="101">
          <cell r="P101">
            <v>17</v>
          </cell>
          <cell r="R101">
            <v>0.018240740740740804</v>
          </cell>
          <cell r="T101">
            <v>18</v>
          </cell>
          <cell r="V101">
            <v>0.0226620370370371</v>
          </cell>
          <cell r="X101">
            <v>18</v>
          </cell>
          <cell r="Z101">
            <v>0.02935185185185189</v>
          </cell>
          <cell r="AB101">
            <v>18</v>
          </cell>
          <cell r="AD101">
            <v>0.03643518518518525</v>
          </cell>
          <cell r="AF101">
            <v>21</v>
          </cell>
          <cell r="AH101">
            <v>0.045844907407407424</v>
          </cell>
          <cell r="AJ101">
            <v>16</v>
          </cell>
          <cell r="AL101">
            <v>0.0113773148148149</v>
          </cell>
          <cell r="AN101">
            <v>21</v>
          </cell>
          <cell r="AP101">
            <v>0.00686</v>
          </cell>
          <cell r="AR101">
            <v>22</v>
          </cell>
          <cell r="AT101">
            <v>0.00442</v>
          </cell>
          <cell r="AV101">
            <v>10</v>
          </cell>
          <cell r="AX101">
            <v>0.00669</v>
          </cell>
          <cell r="AZ101">
            <v>23</v>
          </cell>
          <cell r="BB101">
            <v>0.00708</v>
          </cell>
          <cell r="BD101">
            <v>25</v>
          </cell>
          <cell r="BF101">
            <v>0.00941</v>
          </cell>
        </row>
        <row r="102">
          <cell r="P102">
            <v>26</v>
          </cell>
          <cell r="R102">
            <v>0.018935185185185246</v>
          </cell>
          <cell r="T102">
            <v>24</v>
          </cell>
          <cell r="V102">
            <v>0.023275462962963026</v>
          </cell>
          <cell r="X102">
            <v>24</v>
          </cell>
          <cell r="Z102">
            <v>0.029930555555555592</v>
          </cell>
          <cell r="AB102">
            <v>23</v>
          </cell>
          <cell r="AD102">
            <v>0.03680555555555562</v>
          </cell>
          <cell r="AF102">
            <v>22</v>
          </cell>
          <cell r="AH102">
            <v>0.04591435185185187</v>
          </cell>
          <cell r="AJ102">
            <v>27</v>
          </cell>
          <cell r="AL102">
            <v>0.01214120370370379</v>
          </cell>
          <cell r="AN102">
            <v>19</v>
          </cell>
          <cell r="AP102">
            <v>0.00679</v>
          </cell>
          <cell r="AR102">
            <v>18</v>
          </cell>
          <cell r="AT102">
            <v>0.00434</v>
          </cell>
          <cell r="AV102">
            <v>6</v>
          </cell>
          <cell r="AX102">
            <v>0.00666</v>
          </cell>
          <cell r="AZ102">
            <v>15</v>
          </cell>
          <cell r="BB102">
            <v>0.00688</v>
          </cell>
          <cell r="BD102">
            <v>17</v>
          </cell>
          <cell r="BF102">
            <v>0.00911</v>
          </cell>
        </row>
        <row r="103">
          <cell r="P103">
            <v>24</v>
          </cell>
          <cell r="R103">
            <v>0.018807870370370433</v>
          </cell>
          <cell r="T103">
            <v>27</v>
          </cell>
          <cell r="V103">
            <v>0.023344907407407467</v>
          </cell>
          <cell r="X103">
            <v>27</v>
          </cell>
          <cell r="Z103">
            <v>0.030173611111111148</v>
          </cell>
          <cell r="AB103">
            <v>25</v>
          </cell>
          <cell r="AD103">
            <v>0.03704861111111118</v>
          </cell>
          <cell r="AF103">
            <v>23</v>
          </cell>
          <cell r="AH103">
            <v>0.04591435185185187</v>
          </cell>
          <cell r="AJ103">
            <v>19</v>
          </cell>
          <cell r="AL103">
            <v>0.011643518518518605</v>
          </cell>
          <cell r="AN103">
            <v>27</v>
          </cell>
          <cell r="AP103">
            <v>0.00716</v>
          </cell>
          <cell r="AR103">
            <v>27</v>
          </cell>
          <cell r="AT103">
            <v>0.00454</v>
          </cell>
          <cell r="AV103">
            <v>17</v>
          </cell>
          <cell r="AX103">
            <v>0.00683</v>
          </cell>
          <cell r="AZ103">
            <v>15</v>
          </cell>
          <cell r="BB103">
            <v>0.00688</v>
          </cell>
          <cell r="BD103">
            <v>6</v>
          </cell>
          <cell r="BF103">
            <v>0.00887</v>
          </cell>
        </row>
        <row r="104">
          <cell r="P104">
            <v>13</v>
          </cell>
          <cell r="R104">
            <v>0.017905092592592653</v>
          </cell>
          <cell r="T104">
            <v>12</v>
          </cell>
          <cell r="V104">
            <v>0.022303240740740804</v>
          </cell>
          <cell r="X104">
            <v>19</v>
          </cell>
          <cell r="Z104">
            <v>0.02949074074074078</v>
          </cell>
          <cell r="AB104">
            <v>20</v>
          </cell>
          <cell r="AD104">
            <v>0.03664351851851859</v>
          </cell>
          <cell r="AF104">
            <v>24</v>
          </cell>
          <cell r="AH104">
            <v>0.046226851851851866</v>
          </cell>
          <cell r="AJ104">
            <v>1</v>
          </cell>
          <cell r="AL104">
            <v>0.010983796296296384</v>
          </cell>
          <cell r="AN104">
            <v>23</v>
          </cell>
          <cell r="AP104">
            <v>0.00692</v>
          </cell>
          <cell r="AR104">
            <v>20</v>
          </cell>
          <cell r="AT104">
            <v>0.0044</v>
          </cell>
          <cell r="AV104">
            <v>27</v>
          </cell>
          <cell r="AX104">
            <v>0.00719</v>
          </cell>
          <cell r="AZ104">
            <v>25</v>
          </cell>
          <cell r="BB104">
            <v>0.00715</v>
          </cell>
          <cell r="BD104">
            <v>26</v>
          </cell>
          <cell r="BF104">
            <v>0.00958</v>
          </cell>
        </row>
        <row r="105">
          <cell r="P105">
            <v>25</v>
          </cell>
          <cell r="R105">
            <v>0.0188657407407408</v>
          </cell>
          <cell r="T105">
            <v>25</v>
          </cell>
          <cell r="V105">
            <v>0.023310185185185246</v>
          </cell>
          <cell r="X105">
            <v>26</v>
          </cell>
          <cell r="Z105">
            <v>0.030162037037037074</v>
          </cell>
          <cell r="AB105">
            <v>27</v>
          </cell>
          <cell r="AD105">
            <v>0.037245370370370436</v>
          </cell>
          <cell r="AF105">
            <v>25</v>
          </cell>
          <cell r="AH105">
            <v>0.04635416666666668</v>
          </cell>
          <cell r="AJ105">
            <v>26</v>
          </cell>
          <cell r="AL105">
            <v>0.012060185185185271</v>
          </cell>
          <cell r="AN105">
            <v>20</v>
          </cell>
          <cell r="AP105">
            <v>0.00681</v>
          </cell>
          <cell r="AR105">
            <v>24</v>
          </cell>
          <cell r="AT105">
            <v>0.00444</v>
          </cell>
          <cell r="AV105">
            <v>18</v>
          </cell>
          <cell r="AX105">
            <v>0.00685</v>
          </cell>
          <cell r="AZ105">
            <v>23</v>
          </cell>
          <cell r="BB105">
            <v>0.00708</v>
          </cell>
          <cell r="BD105">
            <v>17</v>
          </cell>
          <cell r="BF105">
            <v>0.00911</v>
          </cell>
        </row>
        <row r="106">
          <cell r="P106">
            <v>27</v>
          </cell>
          <cell r="R106">
            <v>0.019097222222222283</v>
          </cell>
          <cell r="T106">
            <v>26</v>
          </cell>
          <cell r="V106">
            <v>0.02332175925925932</v>
          </cell>
          <cell r="X106">
            <v>25</v>
          </cell>
          <cell r="Z106">
            <v>0.030046296296296335</v>
          </cell>
          <cell r="AB106">
            <v>26</v>
          </cell>
          <cell r="AD106">
            <v>0.03709490740740748</v>
          </cell>
          <cell r="AF106">
            <v>26</v>
          </cell>
          <cell r="AH106">
            <v>0.046435185185185204</v>
          </cell>
          <cell r="AJ106">
            <v>25</v>
          </cell>
          <cell r="AL106">
            <v>0.012037037037037124</v>
          </cell>
          <cell r="AN106">
            <v>26</v>
          </cell>
          <cell r="AP106">
            <v>0.00706</v>
          </cell>
          <cell r="AR106">
            <v>9</v>
          </cell>
          <cell r="AT106">
            <v>0.00422</v>
          </cell>
          <cell r="AV106">
            <v>13</v>
          </cell>
          <cell r="AX106">
            <v>0.00672</v>
          </cell>
          <cell r="AZ106">
            <v>22</v>
          </cell>
          <cell r="BB106">
            <v>0.00705</v>
          </cell>
          <cell r="BD106">
            <v>22</v>
          </cell>
          <cell r="BF106">
            <v>0.00934</v>
          </cell>
        </row>
        <row r="107">
          <cell r="P107">
            <v>19</v>
          </cell>
          <cell r="R107">
            <v>0.01848379629629636</v>
          </cell>
          <cell r="T107">
            <v>21</v>
          </cell>
          <cell r="V107">
            <v>0.022812500000000062</v>
          </cell>
          <cell r="X107">
            <v>22</v>
          </cell>
          <cell r="Z107">
            <v>0.029791666666666702</v>
          </cell>
          <cell r="AB107">
            <v>24</v>
          </cell>
          <cell r="AD107">
            <v>0.03696759259259266</v>
          </cell>
          <cell r="AF107">
            <v>27</v>
          </cell>
          <cell r="AH107">
            <v>0.046747685185185205</v>
          </cell>
          <cell r="AJ107">
            <v>18</v>
          </cell>
          <cell r="AL107">
            <v>0.011608796296296383</v>
          </cell>
          <cell r="AN107">
            <v>22</v>
          </cell>
          <cell r="AP107">
            <v>0.00687</v>
          </cell>
          <cell r="AR107">
            <v>17</v>
          </cell>
          <cell r="AT107">
            <v>0.00433</v>
          </cell>
          <cell r="AV107">
            <v>25</v>
          </cell>
          <cell r="AX107">
            <v>0.00698</v>
          </cell>
          <cell r="AZ107">
            <v>26</v>
          </cell>
          <cell r="BB107">
            <v>0.00718</v>
          </cell>
          <cell r="BD107">
            <v>27</v>
          </cell>
          <cell r="BF107">
            <v>0.00978</v>
          </cell>
        </row>
      </sheetData>
      <sheetData sheetId="2">
        <row r="4">
          <cell r="C4" t="str">
            <v>平成１９年度 第２０回 熊本県中学校対抗駅伝競走大会（女子の部）</v>
          </cell>
        </row>
        <row r="6">
          <cell r="C6" t="str">
            <v>天候　晴れ　気温１８．７度　北東　３ｍ　湿度７０%　１０時００分現在）</v>
          </cell>
        </row>
        <row r="8">
          <cell r="C8">
            <v>39395</v>
          </cell>
          <cell r="E8">
            <v>0.006689814814814814</v>
          </cell>
          <cell r="F8">
            <v>0.004456018518518519</v>
          </cell>
          <cell r="G8">
            <v>0.004525462962962963</v>
          </cell>
          <cell r="H8">
            <v>0.004641203703703704</v>
          </cell>
          <cell r="I8">
            <v>0.006828703703703704</v>
          </cell>
        </row>
        <row r="11">
          <cell r="B11">
            <v>1</v>
          </cell>
          <cell r="C11" t="str">
            <v>荒尾三(荒尾市)</v>
          </cell>
          <cell r="D11" t="str">
            <v>（江口　大悟）</v>
          </cell>
          <cell r="E11" t="str">
            <v>吉田明日香②</v>
          </cell>
          <cell r="F11" t="str">
            <v>太田黒里帆③</v>
          </cell>
          <cell r="G11" t="str">
            <v>友枝　李果③</v>
          </cell>
          <cell r="H11" t="str">
            <v>山﨑　真子③</v>
          </cell>
          <cell r="I11" t="str">
            <v>内田奈津実③</v>
          </cell>
          <cell r="AC11">
            <v>16</v>
          </cell>
        </row>
        <row r="12">
          <cell r="B12">
            <v>2</v>
          </cell>
          <cell r="C12" t="str">
            <v>荒尾四(荒尾市)</v>
          </cell>
          <cell r="D12" t="str">
            <v>（川部　洋子）</v>
          </cell>
          <cell r="E12" t="str">
            <v>岡部　瀬菜②</v>
          </cell>
          <cell r="F12" t="str">
            <v>古城　麻矢②</v>
          </cell>
          <cell r="G12" t="str">
            <v>坂井　美樹③</v>
          </cell>
          <cell r="H12" t="str">
            <v>松尾　美紅③</v>
          </cell>
          <cell r="I12" t="str">
            <v>濱村　　楓③</v>
          </cell>
          <cell r="AC12">
            <v>11</v>
          </cell>
        </row>
        <row r="13">
          <cell r="B13">
            <v>3</v>
          </cell>
          <cell r="C13" t="str">
            <v>玉　名(玉名郡市)</v>
          </cell>
          <cell r="D13" t="str">
            <v>（坂井　ルミ）</v>
          </cell>
          <cell r="E13" t="str">
            <v>岡松　永莉③</v>
          </cell>
          <cell r="F13" t="str">
            <v>村上友里恵③</v>
          </cell>
          <cell r="G13" t="str">
            <v>福田　詩歩③</v>
          </cell>
          <cell r="H13" t="str">
            <v>水本　利奈③</v>
          </cell>
          <cell r="I13" t="str">
            <v>早稲田菜月③</v>
          </cell>
          <cell r="AC13">
            <v>3</v>
          </cell>
        </row>
        <row r="14">
          <cell r="B14">
            <v>4</v>
          </cell>
          <cell r="C14" t="str">
            <v>有　明(玉名郡市)</v>
          </cell>
          <cell r="D14" t="str">
            <v>（福田　幸治）</v>
          </cell>
          <cell r="E14" t="str">
            <v>前田　良枝②</v>
          </cell>
          <cell r="F14" t="str">
            <v>小栁　若菜②</v>
          </cell>
          <cell r="G14" t="str">
            <v>平本　理紗②</v>
          </cell>
          <cell r="H14" t="str">
            <v>村上　桃子①</v>
          </cell>
          <cell r="I14" t="str">
            <v>徳永　早紀①</v>
          </cell>
          <cell r="AC14">
            <v>22</v>
          </cell>
        </row>
        <row r="15">
          <cell r="B15">
            <v>5</v>
          </cell>
          <cell r="C15" t="str">
            <v>植木北(鹿本郡市)</v>
          </cell>
          <cell r="D15" t="str">
            <v>（池上　尊子）</v>
          </cell>
          <cell r="E15" t="str">
            <v>福田めぐみ②</v>
          </cell>
          <cell r="F15" t="str">
            <v>横家　由香①</v>
          </cell>
          <cell r="G15" t="str">
            <v>牧野　里紗①</v>
          </cell>
          <cell r="H15" t="str">
            <v>冨永　祥子①</v>
          </cell>
          <cell r="I15" t="str">
            <v>江頭　佑実③</v>
          </cell>
          <cell r="AC15">
            <v>7</v>
          </cell>
        </row>
        <row r="16">
          <cell r="B16">
            <v>6</v>
          </cell>
          <cell r="C16" t="str">
            <v>鹿　南(鹿本郡市)</v>
          </cell>
          <cell r="D16" t="str">
            <v>（北本　憲仁）</v>
          </cell>
          <cell r="E16" t="str">
            <v>阪本　　和①</v>
          </cell>
          <cell r="F16" t="str">
            <v>市原麻里絵③</v>
          </cell>
          <cell r="G16" t="str">
            <v>井上奈津美③</v>
          </cell>
          <cell r="H16" t="str">
            <v>天本　千南①</v>
          </cell>
          <cell r="I16" t="str">
            <v>阪本　　南③</v>
          </cell>
          <cell r="AC16">
            <v>4</v>
          </cell>
        </row>
        <row r="17">
          <cell r="B17">
            <v>7</v>
          </cell>
          <cell r="C17" t="str">
            <v>武蔵ｹ丘(菊池郡市)</v>
          </cell>
          <cell r="D17" t="str">
            <v>（熊丸　浩昭）</v>
          </cell>
          <cell r="E17" t="str">
            <v>丸山　　萌③</v>
          </cell>
          <cell r="F17" t="str">
            <v>羽矢　万純③</v>
          </cell>
          <cell r="G17" t="str">
            <v>神田真奈美①</v>
          </cell>
          <cell r="H17" t="str">
            <v>丸山　美侑②</v>
          </cell>
          <cell r="I17" t="str">
            <v>吉田　優香①</v>
          </cell>
          <cell r="AC17">
            <v>23</v>
          </cell>
        </row>
        <row r="18">
          <cell r="B18">
            <v>8</v>
          </cell>
          <cell r="C18" t="str">
            <v>合　志(菊池郡市)</v>
          </cell>
          <cell r="D18" t="str">
            <v>（蒲生　伸治）</v>
          </cell>
          <cell r="E18" t="str">
            <v>野田　沙織③</v>
          </cell>
          <cell r="F18" t="str">
            <v>村上　　梢③</v>
          </cell>
          <cell r="G18" t="str">
            <v>森山　莉緒①</v>
          </cell>
          <cell r="H18" t="str">
            <v>志垣亜由美②</v>
          </cell>
          <cell r="I18" t="str">
            <v>白本　理紗③　</v>
          </cell>
          <cell r="AC18">
            <v>26</v>
          </cell>
        </row>
        <row r="19">
          <cell r="B19">
            <v>9</v>
          </cell>
          <cell r="C19" t="str">
            <v>南小国(阿蘇郡市)</v>
          </cell>
          <cell r="D19" t="str">
            <v>（奥村真太朗）</v>
          </cell>
          <cell r="E19" t="str">
            <v>井　沙津季②</v>
          </cell>
          <cell r="F19" t="str">
            <v>北里　秋穂②</v>
          </cell>
          <cell r="G19" t="str">
            <v>佐竹　春南②</v>
          </cell>
          <cell r="H19" t="str">
            <v>下城葉月紀①</v>
          </cell>
          <cell r="I19" t="str">
            <v>下城菜月紀②</v>
          </cell>
          <cell r="AC19">
            <v>9</v>
          </cell>
        </row>
        <row r="20">
          <cell r="B20">
            <v>10</v>
          </cell>
          <cell r="C20" t="str">
            <v>高　森(阿蘇郡市)</v>
          </cell>
          <cell r="D20" t="str">
            <v>（志賀　貴文）</v>
          </cell>
          <cell r="E20" t="str">
            <v>谷川あずみ③</v>
          </cell>
          <cell r="F20" t="str">
            <v>今村美寿瑞②</v>
          </cell>
          <cell r="G20" t="str">
            <v>下田　莉早③</v>
          </cell>
          <cell r="H20" t="str">
            <v>高木　智可③</v>
          </cell>
          <cell r="I20" t="str">
            <v>東　可南子③</v>
          </cell>
          <cell r="AC20">
            <v>27</v>
          </cell>
        </row>
        <row r="21">
          <cell r="B21">
            <v>11</v>
          </cell>
          <cell r="C21" t="str">
            <v>北　部(熊本市)</v>
          </cell>
          <cell r="D21" t="str">
            <v>（清水　雅美）</v>
          </cell>
          <cell r="E21" t="str">
            <v>奥村　優花②</v>
          </cell>
          <cell r="F21" t="str">
            <v>竹原　真実③</v>
          </cell>
          <cell r="G21" t="str">
            <v>橋本　康代③</v>
          </cell>
          <cell r="H21" t="str">
            <v>千々岩海音①</v>
          </cell>
          <cell r="I21" t="str">
            <v>安谷　沙矢③</v>
          </cell>
          <cell r="AC21">
            <v>8</v>
          </cell>
        </row>
        <row r="22">
          <cell r="B22">
            <v>12</v>
          </cell>
          <cell r="C22" t="str">
            <v>河　内(熊本市)</v>
          </cell>
          <cell r="D22" t="str">
            <v>（浦田　耕喜）</v>
          </cell>
          <cell r="E22" t="str">
            <v>片山　杏奈②</v>
          </cell>
          <cell r="F22" t="str">
            <v>東　　美里①</v>
          </cell>
          <cell r="G22" t="str">
            <v>簑田　彩加③</v>
          </cell>
          <cell r="H22" t="str">
            <v>米村　　優①</v>
          </cell>
          <cell r="I22" t="str">
            <v>影井　瑛美③</v>
          </cell>
          <cell r="AC22">
            <v>28</v>
          </cell>
        </row>
        <row r="23">
          <cell r="B23">
            <v>13</v>
          </cell>
          <cell r="C23" t="str">
            <v>龍　田(熊本市)</v>
          </cell>
          <cell r="D23" t="str">
            <v>（伊藤　敏幸）</v>
          </cell>
          <cell r="E23" t="str">
            <v>落合　千里③</v>
          </cell>
          <cell r="F23" t="str">
            <v>西島　奈緒③</v>
          </cell>
          <cell r="G23" t="str">
            <v>木村　真美②</v>
          </cell>
          <cell r="H23" t="str">
            <v>新地　梨弥②</v>
          </cell>
          <cell r="I23" t="str">
            <v>坂田　　望③</v>
          </cell>
          <cell r="AC23">
            <v>6</v>
          </cell>
        </row>
        <row r="24">
          <cell r="B24">
            <v>14</v>
          </cell>
          <cell r="C24" t="str">
            <v>甲　佐(上益城郡)</v>
          </cell>
          <cell r="D24" t="str">
            <v>（後藤　博美）</v>
          </cell>
          <cell r="E24" t="str">
            <v>川本　夏純①</v>
          </cell>
          <cell r="F24" t="str">
            <v>甲斐　秋帆①</v>
          </cell>
          <cell r="G24" t="str">
            <v>宮内　祥子②</v>
          </cell>
          <cell r="H24" t="str">
            <v>本田　絵巳③</v>
          </cell>
          <cell r="I24" t="str">
            <v>米村絵里香①</v>
          </cell>
          <cell r="AC24">
            <v>5</v>
          </cell>
        </row>
        <row r="25">
          <cell r="B25">
            <v>15</v>
          </cell>
          <cell r="C25" t="str">
            <v>木　山(上益城郡)</v>
          </cell>
          <cell r="D25" t="str">
            <v>（福島　亜矢）</v>
          </cell>
          <cell r="E25" t="str">
            <v>西嶋香奈恵②</v>
          </cell>
          <cell r="F25" t="str">
            <v>山田　祐果②</v>
          </cell>
          <cell r="G25" t="str">
            <v>宮崎　裕子②</v>
          </cell>
          <cell r="H25" t="str">
            <v>堤　沙也香③</v>
          </cell>
          <cell r="I25" t="str">
            <v>松田　里穂③</v>
          </cell>
          <cell r="AC25">
            <v>18</v>
          </cell>
        </row>
        <row r="26">
          <cell r="B26">
            <v>16</v>
          </cell>
          <cell r="C26" t="str">
            <v>松　橋(宇城郡市）</v>
          </cell>
          <cell r="D26" t="str">
            <v>（宮川　稔治）</v>
          </cell>
          <cell r="E26" t="str">
            <v>福田聖璃乃②</v>
          </cell>
          <cell r="F26" t="str">
            <v>緒方　美幸②</v>
          </cell>
          <cell r="G26" t="str">
            <v>守田　　結①</v>
          </cell>
          <cell r="H26" t="str">
            <v>志水　　彩②</v>
          </cell>
          <cell r="I26" t="str">
            <v>志水沙也香③</v>
          </cell>
          <cell r="AC26">
            <v>1</v>
          </cell>
        </row>
        <row r="27">
          <cell r="B27">
            <v>17</v>
          </cell>
          <cell r="C27" t="str">
            <v>下益城城南(宇城郡市）</v>
          </cell>
          <cell r="D27" t="str">
            <v>（松村　　誠）</v>
          </cell>
          <cell r="E27" t="str">
            <v>杉山　志保②</v>
          </cell>
          <cell r="F27" t="str">
            <v>大川　友希①</v>
          </cell>
          <cell r="G27" t="str">
            <v>坂井　華海②</v>
          </cell>
          <cell r="H27" t="str">
            <v>西坂　　唯③</v>
          </cell>
          <cell r="I27" t="str">
            <v>稲葉　　望②</v>
          </cell>
          <cell r="AC27">
            <v>17</v>
          </cell>
        </row>
        <row r="28">
          <cell r="B28">
            <v>18</v>
          </cell>
          <cell r="C28" t="str">
            <v>二　見(八　代)</v>
          </cell>
          <cell r="D28" t="str">
            <v>（久保田義久）</v>
          </cell>
          <cell r="E28" t="str">
            <v>谷口　絵理③</v>
          </cell>
          <cell r="F28" t="str">
            <v>小山かんな③</v>
          </cell>
          <cell r="G28" t="str">
            <v>松永美菜子③</v>
          </cell>
          <cell r="H28" t="str">
            <v>本村　友美③</v>
          </cell>
          <cell r="I28" t="str">
            <v>柿本友里恵③</v>
          </cell>
          <cell r="AC28">
            <v>24</v>
          </cell>
        </row>
        <row r="29">
          <cell r="B29">
            <v>19</v>
          </cell>
          <cell r="C29" t="str">
            <v>氷　川(八　代)</v>
          </cell>
          <cell r="D29" t="str">
            <v>（吉田　浩二）</v>
          </cell>
          <cell r="E29" t="str">
            <v>吉代　彩乃①</v>
          </cell>
          <cell r="F29" t="str">
            <v>宮﨑　郁美③</v>
          </cell>
          <cell r="G29" t="str">
            <v>津田　有理③</v>
          </cell>
          <cell r="H29" t="str">
            <v>村山　優実①</v>
          </cell>
          <cell r="I29" t="str">
            <v>増田　志穂①</v>
          </cell>
          <cell r="AC29">
            <v>10</v>
          </cell>
        </row>
        <row r="30">
          <cell r="B30">
            <v>22</v>
          </cell>
          <cell r="C30" t="str">
            <v>人吉一(球磨人吉)</v>
          </cell>
          <cell r="D30" t="str">
            <v>（兒玉　宏章）</v>
          </cell>
          <cell r="E30" t="str">
            <v>橋本　麻由②</v>
          </cell>
          <cell r="F30" t="str">
            <v>西　祐衣香③</v>
          </cell>
          <cell r="G30" t="str">
            <v>髙宮　麗美②</v>
          </cell>
          <cell r="H30" t="str">
            <v>上田　愛子①</v>
          </cell>
          <cell r="I30" t="str">
            <v>西　真衣香③</v>
          </cell>
          <cell r="AC30">
            <v>25</v>
          </cell>
        </row>
        <row r="31">
          <cell r="B31">
            <v>23</v>
          </cell>
          <cell r="C31" t="str">
            <v>　錦　(球磨人吉)</v>
          </cell>
          <cell r="D31" t="str">
            <v>（日當　健二）</v>
          </cell>
          <cell r="E31" t="str">
            <v>橋野　　直②</v>
          </cell>
          <cell r="F31" t="str">
            <v>東　　結菜②</v>
          </cell>
          <cell r="G31" t="str">
            <v>山崎　麻由①</v>
          </cell>
          <cell r="H31" t="str">
            <v>前原　春菜②</v>
          </cell>
          <cell r="I31" t="str">
            <v>小川　里菜①</v>
          </cell>
          <cell r="AC31">
            <v>29</v>
          </cell>
        </row>
        <row r="32">
          <cell r="B32">
            <v>24</v>
          </cell>
          <cell r="C32" t="str">
            <v>水俣三(芦北水俣)</v>
          </cell>
          <cell r="D32" t="str">
            <v>（新立　正也）</v>
          </cell>
          <cell r="E32" t="str">
            <v>志水　　紬③</v>
          </cell>
          <cell r="F32" t="str">
            <v>大和　小春①</v>
          </cell>
          <cell r="G32" t="str">
            <v>野崎　亜美②</v>
          </cell>
          <cell r="H32" t="str">
            <v>竹下なな子③</v>
          </cell>
          <cell r="I32" t="str">
            <v>草野　実結②</v>
          </cell>
          <cell r="AC32">
            <v>12</v>
          </cell>
        </row>
        <row r="33">
          <cell r="B33">
            <v>25</v>
          </cell>
          <cell r="C33" t="str">
            <v>水俣二(芦北水俣)</v>
          </cell>
          <cell r="D33" t="str">
            <v>（倉岡　和彦）</v>
          </cell>
          <cell r="E33" t="str">
            <v>中村　　愛②</v>
          </cell>
          <cell r="F33" t="str">
            <v>松田奈々美①</v>
          </cell>
          <cell r="G33" t="str">
            <v>本井　佳奈③</v>
          </cell>
          <cell r="H33" t="str">
            <v>荒木　美里③</v>
          </cell>
          <cell r="I33" t="str">
            <v>岡　　侑奈②</v>
          </cell>
          <cell r="AC33">
            <v>19</v>
          </cell>
        </row>
        <row r="34">
          <cell r="B34">
            <v>26</v>
          </cell>
          <cell r="C34" t="str">
            <v>本　渡(天草郡市)</v>
          </cell>
          <cell r="D34" t="str">
            <v>（後藤　寿美）</v>
          </cell>
          <cell r="E34" t="str">
            <v>上野由香子③</v>
          </cell>
          <cell r="F34" t="str">
            <v>山本　真衣②</v>
          </cell>
          <cell r="G34" t="str">
            <v>赤石　奈央③</v>
          </cell>
          <cell r="H34" t="str">
            <v>野上　美加①</v>
          </cell>
          <cell r="I34" t="str">
            <v>橋口　　梓①</v>
          </cell>
          <cell r="AC34">
            <v>13</v>
          </cell>
        </row>
        <row r="35">
          <cell r="B35">
            <v>27</v>
          </cell>
          <cell r="C35" t="str">
            <v>牛　深(天草郡市)</v>
          </cell>
          <cell r="D35" t="str">
            <v>（赤城　孝幸）</v>
          </cell>
          <cell r="E35" t="str">
            <v>愛甲　彩絵②</v>
          </cell>
          <cell r="F35" t="str">
            <v>酒井　　彩③</v>
          </cell>
          <cell r="G35" t="str">
            <v>矢田亜偉里②</v>
          </cell>
          <cell r="H35" t="str">
            <v>生嶋　純子②</v>
          </cell>
          <cell r="I35" t="str">
            <v>松下　歌歩①</v>
          </cell>
          <cell r="AC35">
            <v>2</v>
          </cell>
        </row>
        <row r="36">
          <cell r="B36">
            <v>28</v>
          </cell>
          <cell r="C36" t="str">
            <v>大矢野(天草郡市)</v>
          </cell>
          <cell r="D36" t="str">
            <v>（窪田　智久）</v>
          </cell>
          <cell r="E36" t="str">
            <v>小幡　真子③</v>
          </cell>
          <cell r="F36" t="str">
            <v>森　　愛奈③</v>
          </cell>
          <cell r="G36" t="str">
            <v>大野加保子③</v>
          </cell>
          <cell r="H36" t="str">
            <v>水野　愛子②</v>
          </cell>
          <cell r="I36" t="str">
            <v>五島　美穂②</v>
          </cell>
          <cell r="AC36">
            <v>14</v>
          </cell>
        </row>
        <row r="37">
          <cell r="B37">
            <v>29</v>
          </cell>
          <cell r="C37" t="str">
            <v>五和西(開催地)</v>
          </cell>
          <cell r="D37" t="str">
            <v>（松木　英樹）</v>
          </cell>
          <cell r="E37" t="str">
            <v>山下　弘加③</v>
          </cell>
          <cell r="F37" t="str">
            <v>河口咲耶花②</v>
          </cell>
          <cell r="G37" t="str">
            <v>三嶋　玲菜②</v>
          </cell>
          <cell r="H37" t="str">
            <v>臼木　麗奈③</v>
          </cell>
          <cell r="I37" t="str">
            <v>山下未奈子③</v>
          </cell>
          <cell r="AC37">
            <v>15</v>
          </cell>
        </row>
        <row r="81">
          <cell r="P81">
            <v>1</v>
          </cell>
          <cell r="R81">
            <v>0.01163194444444442</v>
          </cell>
          <cell r="T81">
            <v>1</v>
          </cell>
          <cell r="V81">
            <v>0.016168981481481458</v>
          </cell>
          <cell r="X81">
            <v>1</v>
          </cell>
          <cell r="Z81">
            <v>0.02092592592592593</v>
          </cell>
          <cell r="AB81">
            <v>1</v>
          </cell>
          <cell r="AD81">
            <v>0.02817129629629632</v>
          </cell>
          <cell r="AJ81">
            <v>2</v>
          </cell>
          <cell r="AL81">
            <v>0.007013888888888889</v>
          </cell>
          <cell r="AN81">
            <v>1</v>
          </cell>
          <cell r="AP81">
            <v>0.00462</v>
          </cell>
          <cell r="AR81">
            <v>1</v>
          </cell>
          <cell r="AT81">
            <v>0.00454</v>
          </cell>
          <cell r="AV81">
            <v>4</v>
          </cell>
          <cell r="AX81">
            <v>0.00476</v>
          </cell>
          <cell r="AZ81">
            <v>4</v>
          </cell>
          <cell r="BB81">
            <v>0.00725</v>
          </cell>
        </row>
        <row r="82">
          <cell r="P82">
            <v>2</v>
          </cell>
          <cell r="R82">
            <v>0.011875</v>
          </cell>
          <cell r="T82">
            <v>2</v>
          </cell>
          <cell r="V82">
            <v>0.01658564814814812</v>
          </cell>
          <cell r="X82">
            <v>2</v>
          </cell>
          <cell r="Z82">
            <v>0.021192129629629637</v>
          </cell>
          <cell r="AB82">
            <v>2</v>
          </cell>
          <cell r="AD82">
            <v>0.0287615740740741</v>
          </cell>
          <cell r="AJ82">
            <v>4</v>
          </cell>
          <cell r="AL82">
            <v>0.007175925925925927</v>
          </cell>
          <cell r="AN82">
            <v>2</v>
          </cell>
          <cell r="AP82">
            <v>0.0047</v>
          </cell>
          <cell r="AR82">
            <v>5</v>
          </cell>
          <cell r="AT82">
            <v>0.00471</v>
          </cell>
          <cell r="AV82">
            <v>1</v>
          </cell>
          <cell r="AX82">
            <v>0.00461</v>
          </cell>
          <cell r="AZ82">
            <v>13</v>
          </cell>
          <cell r="BB82">
            <v>0.00757</v>
          </cell>
        </row>
        <row r="83">
          <cell r="P83">
            <v>6</v>
          </cell>
          <cell r="R83">
            <v>0.012118055555555531</v>
          </cell>
          <cell r="T83">
            <v>6</v>
          </cell>
          <cell r="V83">
            <v>0.016932870370370345</v>
          </cell>
          <cell r="X83">
            <v>4</v>
          </cell>
          <cell r="Z83">
            <v>0.021620370370370377</v>
          </cell>
          <cell r="AB83">
            <v>3</v>
          </cell>
          <cell r="AD83">
            <v>0.028773148148148173</v>
          </cell>
          <cell r="AJ83">
            <v>5</v>
          </cell>
          <cell r="AL83">
            <v>0.007303240740740741</v>
          </cell>
          <cell r="AN83">
            <v>5</v>
          </cell>
          <cell r="AP83">
            <v>0.00481</v>
          </cell>
          <cell r="AR83">
            <v>7</v>
          </cell>
          <cell r="AT83">
            <v>0.00481</v>
          </cell>
          <cell r="AV83">
            <v>2</v>
          </cell>
          <cell r="AX83">
            <v>0.00469</v>
          </cell>
          <cell r="AZ83">
            <v>2</v>
          </cell>
          <cell r="BB83">
            <v>0.00715</v>
          </cell>
        </row>
        <row r="84">
          <cell r="P84">
            <v>8</v>
          </cell>
          <cell r="R84">
            <v>0.01225694444444442</v>
          </cell>
          <cell r="T84">
            <v>7</v>
          </cell>
          <cell r="V84">
            <v>0.017071759259259238</v>
          </cell>
          <cell r="X84">
            <v>7</v>
          </cell>
          <cell r="Z84">
            <v>0.021817129629629638</v>
          </cell>
          <cell r="AB84">
            <v>4</v>
          </cell>
          <cell r="AD84">
            <v>0.028865740740740765</v>
          </cell>
          <cell r="AJ84">
            <v>10</v>
          </cell>
          <cell r="AL84">
            <v>0.007430555555555555</v>
          </cell>
          <cell r="AN84">
            <v>6</v>
          </cell>
          <cell r="AP84">
            <v>0.00483</v>
          </cell>
          <cell r="AR84">
            <v>7</v>
          </cell>
          <cell r="AT84">
            <v>0.00481</v>
          </cell>
          <cell r="AV84">
            <v>3</v>
          </cell>
          <cell r="AX84">
            <v>0.00475</v>
          </cell>
          <cell r="AZ84">
            <v>1</v>
          </cell>
          <cell r="BB84">
            <v>0.00705</v>
          </cell>
        </row>
        <row r="85">
          <cell r="P85">
            <v>3</v>
          </cell>
          <cell r="R85">
            <v>0.011979166666666641</v>
          </cell>
          <cell r="T85">
            <v>3</v>
          </cell>
          <cell r="V85">
            <v>0.016666666666666642</v>
          </cell>
          <cell r="X85">
            <v>3</v>
          </cell>
          <cell r="Z85">
            <v>0.02159722222222223</v>
          </cell>
          <cell r="AB85">
            <v>5</v>
          </cell>
          <cell r="AD85">
            <v>0.028865740740740765</v>
          </cell>
          <cell r="AJ85">
            <v>1</v>
          </cell>
          <cell r="AL85">
            <v>0.006990740740740741</v>
          </cell>
          <cell r="AN85">
            <v>13</v>
          </cell>
          <cell r="AP85">
            <v>0.00499</v>
          </cell>
          <cell r="AR85">
            <v>4</v>
          </cell>
          <cell r="AT85">
            <v>0.00469</v>
          </cell>
          <cell r="AV85">
            <v>12</v>
          </cell>
          <cell r="AX85">
            <v>0.00493</v>
          </cell>
          <cell r="AZ85">
            <v>5</v>
          </cell>
          <cell r="BB85">
            <v>0.00727</v>
          </cell>
        </row>
        <row r="86">
          <cell r="P86">
            <v>5</v>
          </cell>
          <cell r="R86">
            <v>0.012083333333333309</v>
          </cell>
          <cell r="T86">
            <v>4</v>
          </cell>
          <cell r="V86">
            <v>0.016805555555555532</v>
          </cell>
          <cell r="X86">
            <v>5</v>
          </cell>
          <cell r="Z86">
            <v>0.02163194444444445</v>
          </cell>
          <cell r="AB86">
            <v>6</v>
          </cell>
          <cell r="AD86">
            <v>0.029050925925925952</v>
          </cell>
          <cell r="AJ86">
            <v>7</v>
          </cell>
          <cell r="AL86">
            <v>0.007372685185185186</v>
          </cell>
          <cell r="AN86">
            <v>3</v>
          </cell>
          <cell r="AP86">
            <v>0.00471</v>
          </cell>
          <cell r="AR86">
            <v>6</v>
          </cell>
          <cell r="AT86">
            <v>0.00472</v>
          </cell>
          <cell r="AV86">
            <v>6</v>
          </cell>
          <cell r="AX86">
            <v>0.00483</v>
          </cell>
          <cell r="AZ86">
            <v>8</v>
          </cell>
          <cell r="BB86">
            <v>0.00742</v>
          </cell>
        </row>
        <row r="87">
          <cell r="P87">
            <v>12</v>
          </cell>
          <cell r="R87">
            <v>0.012488425925925901</v>
          </cell>
          <cell r="T87">
            <v>8</v>
          </cell>
          <cell r="V87">
            <v>0.017094907407407385</v>
          </cell>
          <cell r="X87">
            <v>8</v>
          </cell>
          <cell r="Z87">
            <v>0.021875</v>
          </cell>
          <cell r="AB87">
            <v>7</v>
          </cell>
          <cell r="AD87">
            <v>0.029409722222222247</v>
          </cell>
          <cell r="AJ87">
            <v>16</v>
          </cell>
          <cell r="AL87">
            <v>0.007546296296296297</v>
          </cell>
          <cell r="AN87">
            <v>10</v>
          </cell>
          <cell r="AP87">
            <v>0.00494</v>
          </cell>
          <cell r="AR87">
            <v>2</v>
          </cell>
          <cell r="AT87">
            <v>0.00461</v>
          </cell>
          <cell r="AV87">
            <v>5</v>
          </cell>
          <cell r="AX87">
            <v>0.00478</v>
          </cell>
          <cell r="AZ87">
            <v>10</v>
          </cell>
          <cell r="BB87">
            <v>0.00753</v>
          </cell>
        </row>
        <row r="88">
          <cell r="P88">
            <v>4</v>
          </cell>
          <cell r="R88">
            <v>0.01206018518518516</v>
          </cell>
          <cell r="T88">
            <v>5</v>
          </cell>
          <cell r="V88">
            <v>0.016886574074074047</v>
          </cell>
          <cell r="X88">
            <v>6</v>
          </cell>
          <cell r="Z88">
            <v>0.02180555555555556</v>
          </cell>
          <cell r="AB88">
            <v>8</v>
          </cell>
          <cell r="AD88">
            <v>0.029618055555555578</v>
          </cell>
          <cell r="AJ88">
            <v>3</v>
          </cell>
          <cell r="AL88">
            <v>0.007152777777777778</v>
          </cell>
          <cell r="AN88">
            <v>8</v>
          </cell>
          <cell r="AP88">
            <v>0.00491</v>
          </cell>
          <cell r="AR88">
            <v>9</v>
          </cell>
          <cell r="AT88">
            <v>0.00483</v>
          </cell>
          <cell r="AV88">
            <v>11</v>
          </cell>
          <cell r="AX88">
            <v>0.00492</v>
          </cell>
          <cell r="AZ88">
            <v>25</v>
          </cell>
          <cell r="BB88">
            <v>0.00781</v>
          </cell>
        </row>
        <row r="89">
          <cell r="P89">
            <v>13</v>
          </cell>
          <cell r="R89">
            <v>0.01251157407407405</v>
          </cell>
          <cell r="T89">
            <v>9</v>
          </cell>
          <cell r="V89">
            <v>0.0171875</v>
          </cell>
          <cell r="X89">
            <v>10</v>
          </cell>
          <cell r="Z89">
            <v>0.022129629629629638</v>
          </cell>
          <cell r="AB89">
            <v>9</v>
          </cell>
          <cell r="AD89">
            <v>0.02978009259259262</v>
          </cell>
          <cell r="AJ89">
            <v>14</v>
          </cell>
          <cell r="AL89">
            <v>0.007488425925925926</v>
          </cell>
          <cell r="AN89">
            <v>14</v>
          </cell>
          <cell r="AP89">
            <v>0.00502</v>
          </cell>
          <cell r="AR89">
            <v>3</v>
          </cell>
          <cell r="AT89">
            <v>0.00468</v>
          </cell>
          <cell r="AV89">
            <v>13</v>
          </cell>
          <cell r="AX89">
            <v>0.00494</v>
          </cell>
          <cell r="AZ89">
            <v>16</v>
          </cell>
          <cell r="BB89">
            <v>0.00765</v>
          </cell>
        </row>
        <row r="90">
          <cell r="P90">
            <v>7</v>
          </cell>
          <cell r="R90">
            <v>0.012210648148148123</v>
          </cell>
          <cell r="T90">
            <v>10</v>
          </cell>
          <cell r="V90">
            <v>0.017210648148148124</v>
          </cell>
          <cell r="X90">
            <v>9</v>
          </cell>
          <cell r="Z90">
            <v>0.02206018518518519</v>
          </cell>
          <cell r="AB90">
            <v>10</v>
          </cell>
          <cell r="AD90">
            <v>0.02981481481481484</v>
          </cell>
          <cell r="AJ90">
            <v>8</v>
          </cell>
          <cell r="AL90">
            <v>0.007418981481481482</v>
          </cell>
          <cell r="AN90">
            <v>4</v>
          </cell>
          <cell r="AP90">
            <v>0.00479</v>
          </cell>
          <cell r="AR90">
            <v>14</v>
          </cell>
          <cell r="AT90">
            <v>0.005</v>
          </cell>
          <cell r="AV90">
            <v>7</v>
          </cell>
          <cell r="AX90">
            <v>0.00485</v>
          </cell>
          <cell r="AZ90">
            <v>23</v>
          </cell>
          <cell r="BB90">
            <v>0.00775</v>
          </cell>
        </row>
        <row r="91">
          <cell r="P91">
            <v>9</v>
          </cell>
          <cell r="R91">
            <v>0.01233796296296294</v>
          </cell>
          <cell r="T91">
            <v>11</v>
          </cell>
          <cell r="V91">
            <v>0.017337962962962937</v>
          </cell>
          <cell r="X91">
            <v>11</v>
          </cell>
          <cell r="Z91">
            <v>0.022245370370370377</v>
          </cell>
          <cell r="AB91">
            <v>11</v>
          </cell>
          <cell r="AD91">
            <v>0.02995370370370373</v>
          </cell>
          <cell r="AJ91">
            <v>6</v>
          </cell>
          <cell r="AL91">
            <v>0.007361111111111111</v>
          </cell>
          <cell r="AN91">
            <v>12</v>
          </cell>
          <cell r="AP91">
            <v>0.00498</v>
          </cell>
          <cell r="AR91">
            <v>14</v>
          </cell>
          <cell r="AT91">
            <v>0.005</v>
          </cell>
          <cell r="AV91">
            <v>10</v>
          </cell>
          <cell r="AX91">
            <v>0.00491</v>
          </cell>
          <cell r="AZ91">
            <v>20</v>
          </cell>
          <cell r="BB91">
            <v>0.00771</v>
          </cell>
        </row>
        <row r="92">
          <cell r="P92">
            <v>17</v>
          </cell>
          <cell r="R92">
            <v>0.012696759259259234</v>
          </cell>
          <cell r="T92">
            <v>18</v>
          </cell>
          <cell r="V92">
            <v>0.017719907407407386</v>
          </cell>
          <cell r="X92">
            <v>14</v>
          </cell>
          <cell r="Z92">
            <v>0.022604166666666675</v>
          </cell>
          <cell r="AB92">
            <v>12</v>
          </cell>
          <cell r="AD92">
            <v>0.0300115740740741</v>
          </cell>
          <cell r="AJ92">
            <v>19</v>
          </cell>
          <cell r="AL92">
            <v>0.007789351851851852</v>
          </cell>
          <cell r="AN92">
            <v>8</v>
          </cell>
          <cell r="AP92">
            <v>0.00491</v>
          </cell>
          <cell r="AR92">
            <v>16</v>
          </cell>
          <cell r="AT92">
            <v>0.00502</v>
          </cell>
          <cell r="AV92">
            <v>8</v>
          </cell>
          <cell r="AX92">
            <v>0.00488</v>
          </cell>
          <cell r="AZ92">
            <v>7</v>
          </cell>
          <cell r="BB92">
            <v>0.00741</v>
          </cell>
        </row>
        <row r="93">
          <cell r="P93">
            <v>14</v>
          </cell>
          <cell r="R93">
            <v>0.01254629629629627</v>
          </cell>
          <cell r="T93">
            <v>13</v>
          </cell>
          <cell r="V93">
            <v>0.01759259259259257</v>
          </cell>
          <cell r="X93">
            <v>13</v>
          </cell>
          <cell r="Z93">
            <v>0.022581018518518525</v>
          </cell>
          <cell r="AB93">
            <v>13</v>
          </cell>
          <cell r="AD93">
            <v>0.030138888888888913</v>
          </cell>
          <cell r="AJ93">
            <v>12</v>
          </cell>
          <cell r="AL93">
            <v>0.007465277777777778</v>
          </cell>
          <cell r="AN93">
            <v>17</v>
          </cell>
          <cell r="AP93">
            <v>0.00508</v>
          </cell>
          <cell r="AR93">
            <v>17</v>
          </cell>
          <cell r="AT93">
            <v>0.00505</v>
          </cell>
          <cell r="AV93">
            <v>16</v>
          </cell>
          <cell r="AX93">
            <v>0.00499</v>
          </cell>
          <cell r="AZ93">
            <v>12</v>
          </cell>
          <cell r="BB93">
            <v>0.00756</v>
          </cell>
        </row>
        <row r="94">
          <cell r="P94">
            <v>10</v>
          </cell>
          <cell r="R94">
            <v>0.012407407407407383</v>
          </cell>
          <cell r="T94">
            <v>15</v>
          </cell>
          <cell r="V94">
            <v>0.01769675925925923</v>
          </cell>
          <cell r="X94">
            <v>20</v>
          </cell>
          <cell r="Z94">
            <v>0.02292824074074075</v>
          </cell>
          <cell r="AB94">
            <v>14</v>
          </cell>
          <cell r="AD94">
            <v>0.030138888888888913</v>
          </cell>
          <cell r="AJ94">
            <v>11</v>
          </cell>
          <cell r="AL94">
            <v>0.00744212962962963</v>
          </cell>
          <cell r="AN94">
            <v>11</v>
          </cell>
          <cell r="AP94">
            <v>0.00497</v>
          </cell>
          <cell r="AR94">
            <v>27</v>
          </cell>
          <cell r="AT94">
            <v>0.00529</v>
          </cell>
          <cell r="AV94">
            <v>24</v>
          </cell>
          <cell r="AX94">
            <v>0.00523</v>
          </cell>
          <cell r="AZ94">
            <v>3</v>
          </cell>
          <cell r="BB94">
            <v>0.00721</v>
          </cell>
        </row>
        <row r="95">
          <cell r="P95">
            <v>18</v>
          </cell>
          <cell r="R95">
            <v>0.01270833333333331</v>
          </cell>
          <cell r="T95">
            <v>19</v>
          </cell>
          <cell r="V95">
            <v>0.0178125</v>
          </cell>
          <cell r="X95">
            <v>19</v>
          </cell>
          <cell r="Z95">
            <v>0.0229050925925926</v>
          </cell>
          <cell r="AB95">
            <v>15</v>
          </cell>
          <cell r="AD95">
            <v>0.030254629629629656</v>
          </cell>
          <cell r="AJ95">
            <v>15</v>
          </cell>
          <cell r="AL95">
            <v>0.007511574074074074</v>
          </cell>
          <cell r="AN95">
            <v>23</v>
          </cell>
          <cell r="AP95">
            <v>0.0052</v>
          </cell>
          <cell r="AR95">
            <v>19</v>
          </cell>
          <cell r="AT95">
            <v>0.0051</v>
          </cell>
          <cell r="AV95">
            <v>20</v>
          </cell>
          <cell r="AX95">
            <v>0.00509</v>
          </cell>
          <cell r="AZ95">
            <v>6</v>
          </cell>
          <cell r="BB95">
            <v>0.00735</v>
          </cell>
        </row>
        <row r="96">
          <cell r="P96">
            <v>15</v>
          </cell>
          <cell r="R96">
            <v>0.012557870370370346</v>
          </cell>
          <cell r="T96">
            <v>12</v>
          </cell>
          <cell r="V96">
            <v>0.017476851851851827</v>
          </cell>
          <cell r="X96">
            <v>12</v>
          </cell>
          <cell r="Z96">
            <v>0.022557870370370374</v>
          </cell>
          <cell r="AB96">
            <v>16</v>
          </cell>
          <cell r="AD96">
            <v>0.030254629629629656</v>
          </cell>
          <cell r="AJ96">
            <v>18</v>
          </cell>
          <cell r="AL96">
            <v>0.00769675925925926</v>
          </cell>
          <cell r="AN96">
            <v>7</v>
          </cell>
          <cell r="AP96">
            <v>0.00486</v>
          </cell>
          <cell r="AR96">
            <v>11</v>
          </cell>
          <cell r="AT96">
            <v>0.00492</v>
          </cell>
          <cell r="AV96">
            <v>19</v>
          </cell>
          <cell r="AX96">
            <v>0.00508</v>
          </cell>
          <cell r="AZ96">
            <v>19</v>
          </cell>
          <cell r="BB96">
            <v>0.0077</v>
          </cell>
        </row>
        <row r="97">
          <cell r="P97">
            <v>19</v>
          </cell>
          <cell r="R97">
            <v>0.012789351851851826</v>
          </cell>
          <cell r="T97">
            <v>14</v>
          </cell>
          <cell r="V97">
            <v>0.01768518518518516</v>
          </cell>
          <cell r="X97">
            <v>16</v>
          </cell>
          <cell r="Z97">
            <v>0.022800925925925933</v>
          </cell>
          <cell r="AB97">
            <v>17</v>
          </cell>
          <cell r="AD97">
            <v>0.030347222222222248</v>
          </cell>
          <cell r="AJ97">
            <v>17</v>
          </cell>
          <cell r="AL97">
            <v>0.007627314814814814</v>
          </cell>
          <cell r="AN97">
            <v>22</v>
          </cell>
          <cell r="AP97">
            <v>0.00516</v>
          </cell>
          <cell r="AR97">
            <v>10</v>
          </cell>
          <cell r="AT97">
            <v>0.0049</v>
          </cell>
          <cell r="AV97">
            <v>23</v>
          </cell>
          <cell r="AX97">
            <v>0.00512</v>
          </cell>
          <cell r="AZ97">
            <v>11</v>
          </cell>
          <cell r="BB97">
            <v>0.00755</v>
          </cell>
        </row>
        <row r="98">
          <cell r="P98">
            <v>20</v>
          </cell>
          <cell r="R98">
            <v>0.012916666666666642</v>
          </cell>
          <cell r="T98">
            <v>20</v>
          </cell>
          <cell r="V98">
            <v>0.017893518518518496</v>
          </cell>
          <cell r="X98">
            <v>18</v>
          </cell>
          <cell r="Z98">
            <v>0.022870370370370374</v>
          </cell>
          <cell r="AB98">
            <v>18</v>
          </cell>
          <cell r="AD98">
            <v>0.03038194444444447</v>
          </cell>
          <cell r="AJ98">
            <v>20</v>
          </cell>
          <cell r="AL98">
            <v>0.007800925925925925</v>
          </cell>
          <cell r="AN98">
            <v>19</v>
          </cell>
          <cell r="AP98">
            <v>0.00512</v>
          </cell>
          <cell r="AR98">
            <v>12</v>
          </cell>
          <cell r="AT98">
            <v>0.00498</v>
          </cell>
          <cell r="AV98">
            <v>15</v>
          </cell>
          <cell r="AX98">
            <v>0.00498</v>
          </cell>
          <cell r="AZ98">
            <v>9</v>
          </cell>
          <cell r="BB98">
            <v>0.00751</v>
          </cell>
        </row>
        <row r="99">
          <cell r="P99">
            <v>11</v>
          </cell>
          <cell r="R99">
            <v>0.012476851851851826</v>
          </cell>
          <cell r="T99">
            <v>16</v>
          </cell>
          <cell r="V99">
            <v>0.01770833333333331</v>
          </cell>
          <cell r="X99">
            <v>17</v>
          </cell>
          <cell r="Z99">
            <v>0.0228125</v>
          </cell>
          <cell r="AB99">
            <v>19</v>
          </cell>
          <cell r="AD99">
            <v>0.030405092592592615</v>
          </cell>
          <cell r="AJ99">
            <v>9</v>
          </cell>
          <cell r="AL99">
            <v>0.007418981481481482</v>
          </cell>
          <cell r="AN99">
            <v>16</v>
          </cell>
          <cell r="AP99">
            <v>0.00506</v>
          </cell>
          <cell r="AR99">
            <v>24</v>
          </cell>
          <cell r="AT99">
            <v>0.00523</v>
          </cell>
          <cell r="AV99">
            <v>21</v>
          </cell>
          <cell r="AX99">
            <v>0.0051</v>
          </cell>
          <cell r="AZ99">
            <v>15</v>
          </cell>
          <cell r="BB99">
            <v>0.00759</v>
          </cell>
        </row>
        <row r="100">
          <cell r="P100">
            <v>16</v>
          </cell>
          <cell r="R100">
            <v>0.012569444444444421</v>
          </cell>
          <cell r="T100">
            <v>17</v>
          </cell>
          <cell r="V100">
            <v>0.01770833333333331</v>
          </cell>
          <cell r="X100">
            <v>15</v>
          </cell>
          <cell r="Z100">
            <v>0.022731481481481488</v>
          </cell>
          <cell r="AB100">
            <v>20</v>
          </cell>
          <cell r="AD100">
            <v>0.030416666666666693</v>
          </cell>
          <cell r="AJ100">
            <v>13</v>
          </cell>
          <cell r="AL100">
            <v>0.007476851851851852</v>
          </cell>
          <cell r="AN100">
            <v>18</v>
          </cell>
          <cell r="AP100">
            <v>0.00509</v>
          </cell>
          <cell r="AR100">
            <v>21</v>
          </cell>
          <cell r="AT100">
            <v>0.00514</v>
          </cell>
          <cell r="AV100">
            <v>17</v>
          </cell>
          <cell r="AX100">
            <v>0.00502</v>
          </cell>
          <cell r="AZ100">
            <v>18</v>
          </cell>
          <cell r="BB100">
            <v>0.00769</v>
          </cell>
        </row>
        <row r="101">
          <cell r="P101">
            <v>23</v>
          </cell>
          <cell r="R101">
            <v>0.01299768518518516</v>
          </cell>
          <cell r="T101">
            <v>21</v>
          </cell>
          <cell r="V101">
            <v>0.01797453703703701</v>
          </cell>
          <cell r="X101">
            <v>22</v>
          </cell>
          <cell r="Z101">
            <v>0.02307870370370371</v>
          </cell>
          <cell r="AB101">
            <v>21</v>
          </cell>
          <cell r="AD101">
            <v>0.030659722222222248</v>
          </cell>
          <cell r="AJ101">
            <v>21</v>
          </cell>
          <cell r="AL101">
            <v>0.007858796296296296</v>
          </cell>
          <cell r="AN101">
            <v>21</v>
          </cell>
          <cell r="AP101">
            <v>0.00514</v>
          </cell>
          <cell r="AR101">
            <v>12</v>
          </cell>
          <cell r="AT101">
            <v>0.00498</v>
          </cell>
          <cell r="AV101">
            <v>21</v>
          </cell>
          <cell r="AX101">
            <v>0.0051</v>
          </cell>
          <cell r="AZ101">
            <v>14</v>
          </cell>
          <cell r="BB101">
            <v>0.00758</v>
          </cell>
        </row>
        <row r="102">
          <cell r="P102">
            <v>21</v>
          </cell>
          <cell r="R102">
            <v>0.012962962962962938</v>
          </cell>
          <cell r="T102">
            <v>23</v>
          </cell>
          <cell r="V102">
            <v>0.018194444444444423</v>
          </cell>
          <cell r="X102">
            <v>23</v>
          </cell>
          <cell r="Z102">
            <v>0.023090277777777786</v>
          </cell>
          <cell r="AB102">
            <v>22</v>
          </cell>
          <cell r="AD102">
            <v>0.03075231481481484</v>
          </cell>
          <cell r="AJ102">
            <v>25</v>
          </cell>
          <cell r="AL102">
            <v>0.007939814814814814</v>
          </cell>
          <cell r="AN102">
            <v>14</v>
          </cell>
          <cell r="AP102">
            <v>0.00502</v>
          </cell>
          <cell r="AR102">
            <v>24</v>
          </cell>
          <cell r="AT102">
            <v>0.00523</v>
          </cell>
          <cell r="AV102">
            <v>9</v>
          </cell>
          <cell r="AX102">
            <v>0.0049</v>
          </cell>
          <cell r="AZ102">
            <v>17</v>
          </cell>
          <cell r="BB102">
            <v>0.00766</v>
          </cell>
        </row>
        <row r="103">
          <cell r="P103">
            <v>22</v>
          </cell>
          <cell r="R103">
            <v>0.012986111111111087</v>
          </cell>
          <cell r="T103">
            <v>22</v>
          </cell>
          <cell r="V103">
            <v>0.01807870370370368</v>
          </cell>
          <cell r="X103">
            <v>21</v>
          </cell>
          <cell r="Z103">
            <v>0.023043981481481488</v>
          </cell>
          <cell r="AB103">
            <v>23</v>
          </cell>
          <cell r="AD103">
            <v>0.03078703703703706</v>
          </cell>
          <cell r="AJ103">
            <v>22</v>
          </cell>
          <cell r="AL103">
            <v>0.007858796296296296</v>
          </cell>
          <cell r="AN103">
            <v>20</v>
          </cell>
          <cell r="AP103">
            <v>0.00513</v>
          </cell>
          <cell r="AR103">
            <v>18</v>
          </cell>
          <cell r="AT103">
            <v>0.00509</v>
          </cell>
          <cell r="AV103">
            <v>14</v>
          </cell>
          <cell r="AX103">
            <v>0.00497</v>
          </cell>
          <cell r="AZ103">
            <v>21</v>
          </cell>
          <cell r="BB103">
            <v>0.00774</v>
          </cell>
        </row>
        <row r="104">
          <cell r="P104">
            <v>24</v>
          </cell>
          <cell r="R104">
            <v>0.0131134259259259</v>
          </cell>
          <cell r="T104">
            <v>24</v>
          </cell>
          <cell r="V104">
            <v>0.018240740740740717</v>
          </cell>
          <cell r="X104">
            <v>24</v>
          </cell>
          <cell r="Z104">
            <v>0.02327546296296297</v>
          </cell>
          <cell r="AB104">
            <v>24</v>
          </cell>
          <cell r="AD104">
            <v>0.03120370370370373</v>
          </cell>
          <cell r="AJ104">
            <v>23</v>
          </cell>
          <cell r="AL104">
            <v>0.007916666666666666</v>
          </cell>
          <cell r="AN104">
            <v>23</v>
          </cell>
          <cell r="AP104">
            <v>0.0052</v>
          </cell>
          <cell r="AR104">
            <v>20</v>
          </cell>
          <cell r="AT104">
            <v>0.00513</v>
          </cell>
          <cell r="AV104">
            <v>18</v>
          </cell>
          <cell r="AX104">
            <v>0.00503</v>
          </cell>
          <cell r="AZ104">
            <v>26</v>
          </cell>
          <cell r="BB104">
            <v>0.00793</v>
          </cell>
        </row>
        <row r="105">
          <cell r="P105">
            <v>25</v>
          </cell>
          <cell r="R105">
            <v>0.013229166666666643</v>
          </cell>
          <cell r="T105">
            <v>25</v>
          </cell>
          <cell r="V105">
            <v>0.018460648148148122</v>
          </cell>
          <cell r="X105">
            <v>25</v>
          </cell>
          <cell r="Z105">
            <v>0.02372685185185186</v>
          </cell>
          <cell r="AB105">
            <v>25</v>
          </cell>
          <cell r="AD105">
            <v>0.03146990740740743</v>
          </cell>
          <cell r="AJ105">
            <v>26</v>
          </cell>
          <cell r="AL105">
            <v>0.007962962962962963</v>
          </cell>
          <cell r="AN105">
            <v>25</v>
          </cell>
          <cell r="AP105">
            <v>0.00527</v>
          </cell>
          <cell r="AR105">
            <v>24</v>
          </cell>
          <cell r="AT105">
            <v>0.00523</v>
          </cell>
          <cell r="AV105">
            <v>26</v>
          </cell>
          <cell r="AX105">
            <v>0.00527</v>
          </cell>
          <cell r="AZ105">
            <v>21</v>
          </cell>
          <cell r="BB105">
            <v>0.00774</v>
          </cell>
        </row>
        <row r="106">
          <cell r="P106">
            <v>26</v>
          </cell>
          <cell r="R106">
            <v>0.013356481481481455</v>
          </cell>
          <cell r="T106">
            <v>26</v>
          </cell>
          <cell r="V106">
            <v>0.01850694444444442</v>
          </cell>
          <cell r="X106">
            <v>26</v>
          </cell>
          <cell r="Z106">
            <v>0.02376157407407408</v>
          </cell>
          <cell r="AB106">
            <v>26</v>
          </cell>
          <cell r="AD106">
            <v>0.0315625</v>
          </cell>
          <cell r="AJ106">
            <v>24</v>
          </cell>
          <cell r="AL106">
            <v>0.007939814814814814</v>
          </cell>
          <cell r="AN106">
            <v>26</v>
          </cell>
          <cell r="AP106">
            <v>0.00542</v>
          </cell>
          <cell r="AR106">
            <v>22</v>
          </cell>
          <cell r="AT106">
            <v>0.00515</v>
          </cell>
          <cell r="AV106">
            <v>25</v>
          </cell>
          <cell r="AX106">
            <v>0.00525</v>
          </cell>
          <cell r="AZ106">
            <v>24</v>
          </cell>
          <cell r="BB106">
            <v>0.0078</v>
          </cell>
        </row>
        <row r="107">
          <cell r="P107">
            <v>27</v>
          </cell>
          <cell r="R107">
            <v>0.013692129629629606</v>
          </cell>
          <cell r="T107">
            <v>27</v>
          </cell>
          <cell r="V107">
            <v>0.01884259259259257</v>
          </cell>
          <cell r="X107">
            <v>27</v>
          </cell>
          <cell r="Z107">
            <v>0.02413194444444445</v>
          </cell>
          <cell r="AB107">
            <v>27</v>
          </cell>
          <cell r="AD107">
            <v>0.032129629629629654</v>
          </cell>
          <cell r="AJ107">
            <v>27</v>
          </cell>
          <cell r="AL107">
            <v>0.008090277777777778</v>
          </cell>
          <cell r="AN107">
            <v>27</v>
          </cell>
          <cell r="AP107">
            <v>0.0056</v>
          </cell>
          <cell r="AR107">
            <v>22</v>
          </cell>
          <cell r="AT107">
            <v>0.00515</v>
          </cell>
          <cell r="AV107">
            <v>27</v>
          </cell>
          <cell r="AX107">
            <v>0.00529</v>
          </cell>
          <cell r="AZ107">
            <v>27</v>
          </cell>
          <cell r="BB107">
            <v>0.008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AB91"/>
  <sheetViews>
    <sheetView tabSelected="1" workbookViewId="0" topLeftCell="A1">
      <selection activeCell="B7" sqref="B7"/>
    </sheetView>
  </sheetViews>
  <sheetFormatPr defaultColWidth="9.00390625" defaultRowHeight="13.5"/>
  <cols>
    <col min="1" max="1" width="9.00390625" style="1" customWidth="1"/>
    <col min="2" max="2" width="4.125" style="2" customWidth="1"/>
    <col min="3" max="3" width="17.125" style="3" customWidth="1"/>
    <col min="4" max="4" width="0.74609375" style="1" hidden="1" customWidth="1"/>
    <col min="5" max="5" width="6.625" style="4" customWidth="1"/>
    <col min="6" max="6" width="2.625" style="5" customWidth="1"/>
    <col min="7" max="7" width="5.625" style="6" customWidth="1"/>
    <col min="8" max="8" width="0.5" style="1" customWidth="1"/>
    <col min="9" max="9" width="2.625" style="1" customWidth="1"/>
    <col min="10" max="10" width="6.625" style="7" customWidth="1"/>
    <col min="11" max="11" width="2.625" style="5" customWidth="1"/>
    <col min="12" max="12" width="5.625" style="6" customWidth="1"/>
    <col min="13" max="13" width="0.5" style="1" customWidth="1"/>
    <col min="14" max="14" width="2.625" style="1" customWidth="1"/>
    <col min="15" max="15" width="6.625" style="7" customWidth="1"/>
    <col min="16" max="16" width="2.625" style="5" customWidth="1"/>
    <col min="17" max="17" width="5.625" style="8" customWidth="1"/>
    <col min="18" max="18" width="0.5" style="1" customWidth="1"/>
    <col min="19" max="19" width="2.625" style="1" customWidth="1"/>
    <col min="20" max="20" width="6.625" style="7" customWidth="1"/>
    <col min="21" max="21" width="2.625" style="5" customWidth="1"/>
    <col min="22" max="22" width="5.625" style="8" customWidth="1"/>
    <col min="23" max="23" width="0.5" style="1" customWidth="1"/>
    <col min="24" max="24" width="2.625" style="1" customWidth="1"/>
    <col min="25" max="25" width="6.625" style="7" customWidth="1"/>
    <col min="26" max="26" width="2.625" style="5" customWidth="1"/>
    <col min="27" max="27" width="5.625" style="8" customWidth="1"/>
    <col min="28" max="28" width="16.25390625" style="12" customWidth="1"/>
    <col min="29" max="16384" width="9.00390625" style="1" customWidth="1"/>
  </cols>
  <sheetData>
    <row r="3" spans="2:28" ht="18.75">
      <c r="B3" s="92" t="str">
        <f>'[1]女子の部'!C4</f>
        <v>平成１９年度 第２０回 熊本県中学校対抗駅伝競走大会（女子の部）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</row>
    <row r="4" spans="25:28" ht="17.25">
      <c r="Y4" s="9"/>
      <c r="Z4" s="10"/>
      <c r="AA4" s="93">
        <f>'[1]女子の部'!C8</f>
        <v>39395</v>
      </c>
      <c r="AB4" s="93"/>
    </row>
    <row r="5" ht="12">
      <c r="I5" s="11" t="str">
        <f>'[1]女子の部'!C6</f>
        <v>天候　晴れ　気温１８．７度　北東　３ｍ　湿度７０%　１０時００分現在）</v>
      </c>
    </row>
    <row r="6" spans="2:28" s="13" customFormat="1" ht="15.75" customHeight="1">
      <c r="B6" s="14" t="s">
        <v>0</v>
      </c>
      <c r="C6" s="15" t="s">
        <v>1</v>
      </c>
      <c r="D6" s="16"/>
      <c r="E6" s="17" t="s">
        <v>2</v>
      </c>
      <c r="F6" s="18"/>
      <c r="G6" s="19"/>
      <c r="H6" s="16"/>
      <c r="I6" s="20"/>
      <c r="J6" s="17" t="s">
        <v>3</v>
      </c>
      <c r="K6" s="18"/>
      <c r="L6" s="19"/>
      <c r="M6" s="16"/>
      <c r="N6" s="20"/>
      <c r="O6" s="17" t="s">
        <v>4</v>
      </c>
      <c r="P6" s="18"/>
      <c r="Q6" s="21"/>
      <c r="R6" s="16"/>
      <c r="S6" s="20"/>
      <c r="T6" s="17" t="s">
        <v>5</v>
      </c>
      <c r="U6" s="18"/>
      <c r="V6" s="21"/>
      <c r="W6" s="16"/>
      <c r="X6" s="20"/>
      <c r="Y6" s="17" t="s">
        <v>6</v>
      </c>
      <c r="Z6" s="18"/>
      <c r="AA6" s="22"/>
      <c r="AB6" s="23" t="s">
        <v>7</v>
      </c>
    </row>
    <row r="7" spans="2:28" s="13" customFormat="1" ht="15.75" customHeight="1">
      <c r="B7" s="24" t="s">
        <v>8</v>
      </c>
      <c r="C7" s="25" t="s">
        <v>9</v>
      </c>
      <c r="D7" s="26"/>
      <c r="E7" s="27"/>
      <c r="F7" s="28" t="s">
        <v>10</v>
      </c>
      <c r="G7" s="29">
        <f>'[1]女子の部'!E8</f>
        <v>0.006689814814814814</v>
      </c>
      <c r="H7" s="30"/>
      <c r="I7" s="31"/>
      <c r="J7" s="32"/>
      <c r="K7" s="28" t="s">
        <v>10</v>
      </c>
      <c r="L7" s="29">
        <f>'[1]女子の部'!F8</f>
        <v>0.004456018518518519</v>
      </c>
      <c r="M7" s="30"/>
      <c r="N7" s="31"/>
      <c r="O7" s="32"/>
      <c r="P7" s="28" t="s">
        <v>10</v>
      </c>
      <c r="Q7" s="29">
        <f>'[1]女子の部'!G8</f>
        <v>0.004525462962962963</v>
      </c>
      <c r="R7" s="30"/>
      <c r="S7" s="31"/>
      <c r="T7" s="32"/>
      <c r="U7" s="28" t="s">
        <v>10</v>
      </c>
      <c r="V7" s="29">
        <f>'[1]女子の部'!H8</f>
        <v>0.004641203703703704</v>
      </c>
      <c r="W7" s="30"/>
      <c r="X7" s="31"/>
      <c r="Y7" s="32"/>
      <c r="Z7" s="28" t="s">
        <v>10</v>
      </c>
      <c r="AA7" s="33">
        <f>'[1]女子の部'!I8</f>
        <v>0.006828703703703704</v>
      </c>
      <c r="AB7" s="34">
        <v>0.027245370370370368</v>
      </c>
    </row>
    <row r="8" spans="2:28" s="13" customFormat="1" ht="20.25" customHeight="1">
      <c r="B8" s="35">
        <v>1</v>
      </c>
      <c r="C8" s="36" t="str">
        <f>VLOOKUP('[1]女子の部'!$AC$11,'[1]女子の部'!$B$11:$I$37,2)</f>
        <v>松　橋(宇城郡市）</v>
      </c>
      <c r="D8" s="37"/>
      <c r="E8" s="38" t="str">
        <f>VLOOKUP('[1]女子の部'!$AC$11,'[1]女子の部'!$B$11:$I$37,4)</f>
        <v>福田聖璃乃②</v>
      </c>
      <c r="F8" s="39"/>
      <c r="G8" s="40"/>
      <c r="H8" s="37"/>
      <c r="I8" s="41"/>
      <c r="J8" s="38" t="str">
        <f>VLOOKUP('[1]女子の部'!$AC$11,'[1]女子の部'!$B$11:$I$37,5)</f>
        <v>緒方　美幸②</v>
      </c>
      <c r="K8" s="39"/>
      <c r="L8" s="40"/>
      <c r="M8" s="37"/>
      <c r="N8" s="41"/>
      <c r="O8" s="38" t="str">
        <f>VLOOKUP('[1]女子の部'!$AC$11,'[1]女子の部'!$B$11:$I$37,6)</f>
        <v>守田　　結①</v>
      </c>
      <c r="P8" s="39"/>
      <c r="Q8" s="42"/>
      <c r="R8" s="37"/>
      <c r="S8" s="41"/>
      <c r="T8" s="38" t="str">
        <f>VLOOKUP('[1]女子の部'!$AC$11,'[1]女子の部'!$B$11:$I$37,7)</f>
        <v>志水　　彩②</v>
      </c>
      <c r="U8" s="39"/>
      <c r="V8" s="42"/>
      <c r="W8" s="37"/>
      <c r="X8" s="41"/>
      <c r="Y8" s="38" t="str">
        <f>VLOOKUP('[1]女子の部'!$AC$11,'[1]女子の部'!$B$11:$I$37,8)</f>
        <v>志水沙也香③</v>
      </c>
      <c r="Z8" s="39"/>
      <c r="AA8" s="43"/>
      <c r="AB8" s="44"/>
    </row>
    <row r="9" spans="2:28" s="45" customFormat="1" ht="12.75" customHeight="1">
      <c r="B9" s="46"/>
      <c r="C9" s="47" t="str">
        <f>VLOOKUP('[1]女子の部'!$AC$11,'[1]女子の部'!$B$11:$I$37,3)</f>
        <v>（宮川　稔治）</v>
      </c>
      <c r="D9" s="48"/>
      <c r="E9" s="49"/>
      <c r="F9" s="50">
        <f>'[1]女子の部'!AJ81</f>
        <v>2</v>
      </c>
      <c r="G9" s="51">
        <f>'[1]女子の部'!AL81</f>
        <v>0.007013888888888889</v>
      </c>
      <c r="H9" s="52"/>
      <c r="I9" s="53">
        <f>'[1]女子の部'!P81</f>
        <v>1</v>
      </c>
      <c r="J9" s="54">
        <f>'[1]女子の部'!R81</f>
        <v>0.01163194444444442</v>
      </c>
      <c r="K9" s="50">
        <f>'[1]女子の部'!AN81</f>
        <v>1</v>
      </c>
      <c r="L9" s="51">
        <f>'[1]女子の部'!AP81</f>
        <v>0.00462</v>
      </c>
      <c r="M9" s="52"/>
      <c r="N9" s="53">
        <f>'[1]女子の部'!T81</f>
        <v>1</v>
      </c>
      <c r="O9" s="54">
        <f>'[1]女子の部'!V81</f>
        <v>0.016168981481481458</v>
      </c>
      <c r="P9" s="50">
        <f>'[1]女子の部'!AR81</f>
        <v>1</v>
      </c>
      <c r="Q9" s="51">
        <f>'[1]女子の部'!AT81</f>
        <v>0.00454</v>
      </c>
      <c r="R9" s="52"/>
      <c r="S9" s="53">
        <f>'[1]女子の部'!X81</f>
        <v>1</v>
      </c>
      <c r="T9" s="54">
        <f>'[1]女子の部'!Z81</f>
        <v>0.02092592592592593</v>
      </c>
      <c r="U9" s="50">
        <f>'[1]女子の部'!AV81</f>
        <v>4</v>
      </c>
      <c r="V9" s="51">
        <f>'[1]女子の部'!AX81</f>
        <v>0.00476</v>
      </c>
      <c r="W9" s="52"/>
      <c r="X9" s="53">
        <f>'[1]女子の部'!AB81</f>
        <v>1</v>
      </c>
      <c r="Y9" s="54">
        <f>'[1]女子の部'!AD81</f>
        <v>0.02817129629629632</v>
      </c>
      <c r="Z9" s="50">
        <f>'[1]女子の部'!AZ81</f>
        <v>4</v>
      </c>
      <c r="AA9" s="55">
        <f>'[1]女子の部'!BB81</f>
        <v>0.00725</v>
      </c>
      <c r="AB9" s="56">
        <f>Y9</f>
        <v>0.02817129629629632</v>
      </c>
    </row>
    <row r="10" spans="2:28" ht="4.5" customHeight="1">
      <c r="B10" s="57"/>
      <c r="C10" s="58"/>
      <c r="D10" s="59"/>
      <c r="E10" s="60"/>
      <c r="F10" s="61"/>
      <c r="G10" s="62"/>
      <c r="H10" s="59"/>
      <c r="I10" s="63"/>
      <c r="J10" s="64"/>
      <c r="K10" s="61"/>
      <c r="L10" s="62"/>
      <c r="M10" s="59"/>
      <c r="N10" s="63"/>
      <c r="O10" s="64"/>
      <c r="P10" s="61"/>
      <c r="Q10" s="65"/>
      <c r="R10" s="59"/>
      <c r="S10" s="63"/>
      <c r="T10" s="64"/>
      <c r="U10" s="61"/>
      <c r="V10" s="65"/>
      <c r="W10" s="59"/>
      <c r="X10" s="63"/>
      <c r="Y10" s="64"/>
      <c r="Z10" s="61"/>
      <c r="AA10" s="66"/>
      <c r="AB10" s="67"/>
    </row>
    <row r="11" spans="2:28" s="13" customFormat="1" ht="20.25" customHeight="1">
      <c r="B11" s="35">
        <v>2</v>
      </c>
      <c r="C11" s="36" t="str">
        <f>VLOOKUP('[1]女子の部'!$AC$12,'[1]女子の部'!$B$11:$I$37,2)</f>
        <v>北　部(熊本市)</v>
      </c>
      <c r="D11" s="37"/>
      <c r="E11" s="68" t="str">
        <f>VLOOKUP('[1]女子の部'!$AC$12,'[1]女子の部'!$B$11:$I$37,4)</f>
        <v>奥村　優花②</v>
      </c>
      <c r="F11" s="39"/>
      <c r="G11" s="40"/>
      <c r="H11" s="37"/>
      <c r="I11" s="41"/>
      <c r="J11" s="68" t="str">
        <f>VLOOKUP('[1]女子の部'!$AC$12,'[1]女子の部'!$B$11:$I$37,5)</f>
        <v>竹原　真実③</v>
      </c>
      <c r="K11" s="39"/>
      <c r="L11" s="40"/>
      <c r="M11" s="37"/>
      <c r="N11" s="41"/>
      <c r="O11" s="68" t="str">
        <f>VLOOKUP('[1]女子の部'!$AC$12,'[1]女子の部'!$B$11:$I$37,6)</f>
        <v>橋本　康代③</v>
      </c>
      <c r="P11" s="39"/>
      <c r="Q11" s="42"/>
      <c r="R11" s="37"/>
      <c r="S11" s="41" t="s">
        <v>11</v>
      </c>
      <c r="T11" s="68" t="str">
        <f>VLOOKUP('[1]女子の部'!$AC$12,'[1]女子の部'!$B$11:$I$37,7)</f>
        <v>千々岩海音①</v>
      </c>
      <c r="U11" s="39"/>
      <c r="V11" s="42"/>
      <c r="W11" s="37"/>
      <c r="X11" s="41"/>
      <c r="Y11" s="68" t="str">
        <f>VLOOKUP('[1]女子の部'!$AC$12,'[1]女子の部'!$B$11:$I$37,8)</f>
        <v>安谷　沙矢③</v>
      </c>
      <c r="Z11" s="39"/>
      <c r="AA11" s="43"/>
      <c r="AB11" s="44"/>
    </row>
    <row r="12" spans="2:28" s="45" customFormat="1" ht="12.75" customHeight="1">
      <c r="B12" s="46"/>
      <c r="C12" s="47" t="str">
        <f>VLOOKUP('[1]女子の部'!$AC$12,'[1]女子の部'!$B$11:$I$37,3)</f>
        <v>（清水　雅美）</v>
      </c>
      <c r="D12" s="48"/>
      <c r="E12" s="69"/>
      <c r="F12" s="50">
        <f>'[1]女子の部'!AJ82</f>
        <v>4</v>
      </c>
      <c r="G12" s="51">
        <f>'[1]女子の部'!AL82</f>
        <v>0.007175925925925927</v>
      </c>
      <c r="H12" s="52"/>
      <c r="I12" s="53">
        <f>'[1]女子の部'!P82</f>
        <v>2</v>
      </c>
      <c r="J12" s="54">
        <f>'[1]女子の部'!R82</f>
        <v>0.011875</v>
      </c>
      <c r="K12" s="50">
        <f>'[1]女子の部'!AN82</f>
        <v>2</v>
      </c>
      <c r="L12" s="51">
        <f>'[1]女子の部'!AP82</f>
        <v>0.0047</v>
      </c>
      <c r="M12" s="52"/>
      <c r="N12" s="53">
        <f>'[1]女子の部'!T82</f>
        <v>2</v>
      </c>
      <c r="O12" s="54">
        <f>'[1]女子の部'!V82</f>
        <v>0.01658564814814812</v>
      </c>
      <c r="P12" s="50">
        <f>'[1]女子の部'!AR82</f>
        <v>5</v>
      </c>
      <c r="Q12" s="51">
        <f>'[1]女子の部'!AT82</f>
        <v>0.00471</v>
      </c>
      <c r="R12" s="52"/>
      <c r="S12" s="53">
        <f>'[1]女子の部'!X82</f>
        <v>2</v>
      </c>
      <c r="T12" s="54">
        <f>'[1]女子の部'!Z82</f>
        <v>0.021192129629629637</v>
      </c>
      <c r="U12" s="50">
        <f>'[1]女子の部'!AV82</f>
        <v>1</v>
      </c>
      <c r="V12" s="51">
        <f>'[1]女子の部'!AX82</f>
        <v>0.00461</v>
      </c>
      <c r="W12" s="52"/>
      <c r="X12" s="53">
        <f>'[1]女子の部'!AB82</f>
        <v>2</v>
      </c>
      <c r="Y12" s="54">
        <f>'[1]女子の部'!AD82</f>
        <v>0.0287615740740741</v>
      </c>
      <c r="Z12" s="50">
        <f>'[1]女子の部'!AZ82</f>
        <v>13</v>
      </c>
      <c r="AA12" s="55">
        <f>'[1]女子の部'!BB82</f>
        <v>0.00757</v>
      </c>
      <c r="AB12" s="56">
        <f>Y12</f>
        <v>0.0287615740740741</v>
      </c>
    </row>
    <row r="13" spans="2:28" ht="4.5" customHeight="1">
      <c r="B13" s="57"/>
      <c r="C13" s="58"/>
      <c r="D13" s="59"/>
      <c r="E13" s="60"/>
      <c r="F13" s="61"/>
      <c r="G13" s="62"/>
      <c r="H13" s="59"/>
      <c r="I13" s="63"/>
      <c r="J13" s="64"/>
      <c r="K13" s="61"/>
      <c r="L13" s="62"/>
      <c r="M13" s="59"/>
      <c r="N13" s="63"/>
      <c r="O13" s="64"/>
      <c r="P13" s="61"/>
      <c r="Q13" s="65"/>
      <c r="R13" s="59"/>
      <c r="S13" s="63"/>
      <c r="T13" s="64"/>
      <c r="U13" s="61"/>
      <c r="V13" s="65"/>
      <c r="W13" s="59"/>
      <c r="X13" s="63"/>
      <c r="Y13" s="64"/>
      <c r="Z13" s="61"/>
      <c r="AA13" s="66"/>
      <c r="AB13" s="67"/>
    </row>
    <row r="14" spans="2:28" s="13" customFormat="1" ht="20.25" customHeight="1">
      <c r="B14" s="35">
        <v>3</v>
      </c>
      <c r="C14" s="36" t="str">
        <f>VLOOKUP('[1]女子の部'!$AC$13,'[1]女子の部'!$B$11:$I$37,2)</f>
        <v>玉　名(玉名郡市)</v>
      </c>
      <c r="D14" s="37"/>
      <c r="E14" s="68" t="str">
        <f>VLOOKUP('[1]女子の部'!$AC$13,'[1]女子の部'!$B$11:$I$37,4)</f>
        <v>岡松　永莉③</v>
      </c>
      <c r="F14" s="39"/>
      <c r="G14" s="40"/>
      <c r="H14" s="37"/>
      <c r="I14" s="41"/>
      <c r="J14" s="68" t="str">
        <f>VLOOKUP('[1]女子の部'!$AC$13,'[1]女子の部'!$B$11:$I$37,5)</f>
        <v>村上友里恵③</v>
      </c>
      <c r="K14" s="39"/>
      <c r="L14" s="40"/>
      <c r="M14" s="37"/>
      <c r="N14" s="41"/>
      <c r="O14" s="68" t="str">
        <f>VLOOKUP('[1]女子の部'!$AC$13,'[1]女子の部'!$B$11:$I$37,6)</f>
        <v>福田　詩歩③</v>
      </c>
      <c r="P14" s="39"/>
      <c r="Q14" s="42"/>
      <c r="R14" s="37"/>
      <c r="S14" s="41"/>
      <c r="T14" s="68" t="str">
        <f>VLOOKUP('[1]女子の部'!$AC$13,'[1]女子の部'!$B$11:$I$37,7)</f>
        <v>水本　利奈③</v>
      </c>
      <c r="U14" s="39"/>
      <c r="V14" s="42"/>
      <c r="W14" s="37"/>
      <c r="X14" s="41"/>
      <c r="Y14" s="68" t="str">
        <f>VLOOKUP('[1]女子の部'!$AC$13,'[1]女子の部'!$B$11:$I$37,8)</f>
        <v>早稲田菜月③</v>
      </c>
      <c r="Z14" s="39"/>
      <c r="AA14" s="43"/>
      <c r="AB14" s="44"/>
    </row>
    <row r="15" spans="2:28" s="45" customFormat="1" ht="12.75" customHeight="1">
      <c r="B15" s="46"/>
      <c r="C15" s="47" t="str">
        <f>VLOOKUP('[1]女子の部'!$AC$13,'[1]女子の部'!$B$11:$I$37,3)</f>
        <v>（坂井　ルミ）</v>
      </c>
      <c r="D15" s="48"/>
      <c r="E15" s="69"/>
      <c r="F15" s="50">
        <f>'[1]女子の部'!AJ83</f>
        <v>5</v>
      </c>
      <c r="G15" s="51">
        <f>'[1]女子の部'!AL83</f>
        <v>0.007303240740740741</v>
      </c>
      <c r="H15" s="52"/>
      <c r="I15" s="53">
        <f>'[1]女子の部'!P83</f>
        <v>6</v>
      </c>
      <c r="J15" s="54">
        <f>'[1]女子の部'!R83</f>
        <v>0.012118055555555531</v>
      </c>
      <c r="K15" s="50">
        <f>'[1]女子の部'!AN83</f>
        <v>5</v>
      </c>
      <c r="L15" s="51">
        <f>'[1]女子の部'!AP83</f>
        <v>0.00481</v>
      </c>
      <c r="M15" s="52"/>
      <c r="N15" s="53">
        <f>'[1]女子の部'!T83</f>
        <v>6</v>
      </c>
      <c r="O15" s="54">
        <f>'[1]女子の部'!V83</f>
        <v>0.016932870370370345</v>
      </c>
      <c r="P15" s="50">
        <f>'[1]女子の部'!AR83</f>
        <v>7</v>
      </c>
      <c r="Q15" s="51">
        <f>'[1]女子の部'!AT83</f>
        <v>0.00481</v>
      </c>
      <c r="R15" s="52"/>
      <c r="S15" s="53">
        <f>'[1]女子の部'!X83</f>
        <v>4</v>
      </c>
      <c r="T15" s="54">
        <f>'[1]女子の部'!Z83</f>
        <v>0.021620370370370377</v>
      </c>
      <c r="U15" s="50">
        <f>'[1]女子の部'!AV83</f>
        <v>2</v>
      </c>
      <c r="V15" s="51">
        <f>'[1]女子の部'!AX83</f>
        <v>0.00469</v>
      </c>
      <c r="W15" s="52"/>
      <c r="X15" s="53">
        <f>'[1]女子の部'!AB83</f>
        <v>3</v>
      </c>
      <c r="Y15" s="54">
        <f>'[1]女子の部'!AD83</f>
        <v>0.028773148148148173</v>
      </c>
      <c r="Z15" s="50">
        <f>'[1]女子の部'!AZ83</f>
        <v>2</v>
      </c>
      <c r="AA15" s="55">
        <f>'[1]女子の部'!BB83</f>
        <v>0.00715</v>
      </c>
      <c r="AB15" s="56">
        <f>Y15</f>
        <v>0.028773148148148173</v>
      </c>
    </row>
    <row r="16" spans="2:28" ht="4.5" customHeight="1">
      <c r="B16" s="57"/>
      <c r="C16" s="58"/>
      <c r="D16" s="59"/>
      <c r="E16" s="60"/>
      <c r="F16" s="61"/>
      <c r="G16" s="62"/>
      <c r="H16" s="59"/>
      <c r="I16" s="63"/>
      <c r="J16" s="64"/>
      <c r="K16" s="61"/>
      <c r="L16" s="62"/>
      <c r="M16" s="59"/>
      <c r="N16" s="63"/>
      <c r="O16" s="64"/>
      <c r="P16" s="61"/>
      <c r="Q16" s="65"/>
      <c r="R16" s="59"/>
      <c r="S16" s="63"/>
      <c r="T16" s="64"/>
      <c r="U16" s="61"/>
      <c r="V16" s="65"/>
      <c r="W16" s="59"/>
      <c r="X16" s="63"/>
      <c r="Y16" s="64"/>
      <c r="Z16" s="61"/>
      <c r="AA16" s="66"/>
      <c r="AB16" s="67"/>
    </row>
    <row r="17" spans="2:28" s="13" customFormat="1" ht="20.25" customHeight="1">
      <c r="B17" s="35">
        <v>4</v>
      </c>
      <c r="C17" s="36" t="str">
        <f>VLOOKUP('[1]女子の部'!$AC$14,'[1]女子の部'!$B$11:$I$37,2)</f>
        <v>人吉一(球磨人吉)</v>
      </c>
      <c r="D17" s="37"/>
      <c r="E17" s="68" t="str">
        <f>VLOOKUP('[1]女子の部'!$AC$14,'[1]女子の部'!$B$11:$I$37,4)</f>
        <v>橋本　麻由②</v>
      </c>
      <c r="F17" s="39"/>
      <c r="G17" s="40"/>
      <c r="H17" s="37"/>
      <c r="I17" s="41"/>
      <c r="J17" s="68" t="str">
        <f>VLOOKUP('[1]女子の部'!$AC$14,'[1]女子の部'!$B$11:$I$37,5)</f>
        <v>西　祐衣香③</v>
      </c>
      <c r="K17" s="39"/>
      <c r="L17" s="40"/>
      <c r="M17" s="37"/>
      <c r="N17" s="41"/>
      <c r="O17" s="68" t="str">
        <f>VLOOKUP('[1]女子の部'!$AC$14,'[1]女子の部'!$B$11:$I$37,6)</f>
        <v>髙宮　麗美②</v>
      </c>
      <c r="P17" s="39"/>
      <c r="Q17" s="42"/>
      <c r="R17" s="37"/>
      <c r="S17" s="41"/>
      <c r="T17" s="68" t="str">
        <f>VLOOKUP('[1]女子の部'!$AC$14,'[1]女子の部'!$B$11:$I$37,7)</f>
        <v>上田　愛子①</v>
      </c>
      <c r="U17" s="39"/>
      <c r="V17" s="42"/>
      <c r="W17" s="37"/>
      <c r="X17" s="41"/>
      <c r="Y17" s="68" t="str">
        <f>VLOOKUP('[1]女子の部'!$AC$14,'[1]女子の部'!$B$11:$I$37,8)</f>
        <v>西　真衣香③</v>
      </c>
      <c r="Z17" s="39"/>
      <c r="AA17" s="43"/>
      <c r="AB17" s="44"/>
    </row>
    <row r="18" spans="2:28" s="45" customFormat="1" ht="12.75" customHeight="1">
      <c r="B18" s="46"/>
      <c r="C18" s="47" t="str">
        <f>VLOOKUP('[1]女子の部'!$AC$14,'[1]女子の部'!$B$11:$I$37,3)</f>
        <v>（兒玉　宏章）</v>
      </c>
      <c r="D18" s="48"/>
      <c r="E18" s="69"/>
      <c r="F18" s="50">
        <f>'[1]女子の部'!AJ84</f>
        <v>10</v>
      </c>
      <c r="G18" s="51">
        <f>'[1]女子の部'!AL84</f>
        <v>0.007430555555555555</v>
      </c>
      <c r="H18" s="52"/>
      <c r="I18" s="53">
        <f>'[1]女子の部'!P84</f>
        <v>8</v>
      </c>
      <c r="J18" s="54">
        <f>'[1]女子の部'!R84</f>
        <v>0.01225694444444442</v>
      </c>
      <c r="K18" s="50">
        <f>'[1]女子の部'!AN84</f>
        <v>6</v>
      </c>
      <c r="L18" s="51">
        <f>'[1]女子の部'!AP84</f>
        <v>0.00483</v>
      </c>
      <c r="M18" s="52"/>
      <c r="N18" s="53">
        <f>'[1]女子の部'!T84</f>
        <v>7</v>
      </c>
      <c r="O18" s="54">
        <f>'[1]女子の部'!V84</f>
        <v>0.017071759259259238</v>
      </c>
      <c r="P18" s="50">
        <f>'[1]女子の部'!AR84</f>
        <v>7</v>
      </c>
      <c r="Q18" s="51">
        <f>'[1]女子の部'!AT84</f>
        <v>0.00481</v>
      </c>
      <c r="R18" s="52"/>
      <c r="S18" s="53">
        <f>'[1]女子の部'!X84</f>
        <v>7</v>
      </c>
      <c r="T18" s="54">
        <f>'[1]女子の部'!Z84</f>
        <v>0.021817129629629638</v>
      </c>
      <c r="U18" s="50">
        <f>'[1]女子の部'!AV84</f>
        <v>3</v>
      </c>
      <c r="V18" s="51">
        <f>'[1]女子の部'!AX84</f>
        <v>0.00475</v>
      </c>
      <c r="W18" s="52"/>
      <c r="X18" s="53">
        <f>'[1]女子の部'!AB84</f>
        <v>4</v>
      </c>
      <c r="Y18" s="54">
        <f>'[1]女子の部'!AD84</f>
        <v>0.028865740740740765</v>
      </c>
      <c r="Z18" s="50">
        <f>'[1]女子の部'!AZ84</f>
        <v>1</v>
      </c>
      <c r="AA18" s="55">
        <f>'[1]女子の部'!BB84</f>
        <v>0.00705</v>
      </c>
      <c r="AB18" s="56">
        <f>Y18</f>
        <v>0.028865740740740765</v>
      </c>
    </row>
    <row r="19" spans="2:28" ht="4.5" customHeight="1">
      <c r="B19" s="57"/>
      <c r="C19" s="58"/>
      <c r="D19" s="59"/>
      <c r="E19" s="60"/>
      <c r="F19" s="61"/>
      <c r="G19" s="62"/>
      <c r="H19" s="59"/>
      <c r="I19" s="63"/>
      <c r="J19" s="64"/>
      <c r="K19" s="61"/>
      <c r="L19" s="62"/>
      <c r="M19" s="59"/>
      <c r="N19" s="63"/>
      <c r="O19" s="64"/>
      <c r="P19" s="61"/>
      <c r="Q19" s="65"/>
      <c r="R19" s="59"/>
      <c r="S19" s="63"/>
      <c r="T19" s="64"/>
      <c r="U19" s="61"/>
      <c r="V19" s="65"/>
      <c r="W19" s="59"/>
      <c r="X19" s="63"/>
      <c r="Y19" s="64"/>
      <c r="Z19" s="61"/>
      <c r="AA19" s="66"/>
      <c r="AB19" s="67"/>
    </row>
    <row r="20" spans="2:28" s="13" customFormat="1" ht="20.25" customHeight="1">
      <c r="B20" s="35">
        <v>5</v>
      </c>
      <c r="C20" s="36" t="str">
        <f>VLOOKUP('[1]女子の部'!$AC$15,'[1]女子の部'!$B$11:$I$37,2)</f>
        <v>武蔵ｹ丘(菊池郡市)</v>
      </c>
      <c r="D20" s="37"/>
      <c r="E20" s="68" t="str">
        <f>VLOOKUP('[1]女子の部'!$AC$15,'[1]女子の部'!$B$11:$I$37,4)</f>
        <v>丸山　　萌③</v>
      </c>
      <c r="F20" s="39"/>
      <c r="G20" s="40"/>
      <c r="H20" s="37"/>
      <c r="I20" s="41"/>
      <c r="J20" s="68" t="str">
        <f>VLOOKUP('[1]女子の部'!$AC$15,'[1]女子の部'!$B$11:$I$37,5)</f>
        <v>羽矢　万純③</v>
      </c>
      <c r="K20" s="39"/>
      <c r="L20" s="40"/>
      <c r="M20" s="37"/>
      <c r="N20" s="41"/>
      <c r="O20" s="68" t="str">
        <f>VLOOKUP('[1]女子の部'!$AC$15,'[1]女子の部'!$B$11:$I$37,6)</f>
        <v>神田真奈美①</v>
      </c>
      <c r="P20" s="39"/>
      <c r="Q20" s="42"/>
      <c r="R20" s="37"/>
      <c r="S20" s="41"/>
      <c r="T20" s="68" t="str">
        <f>VLOOKUP('[1]女子の部'!$AC$15,'[1]女子の部'!$B$11:$I$37,7)</f>
        <v>丸山　美侑②</v>
      </c>
      <c r="U20" s="39"/>
      <c r="V20" s="42"/>
      <c r="W20" s="37"/>
      <c r="X20" s="41"/>
      <c r="Y20" s="68" t="str">
        <f>VLOOKUP('[1]女子の部'!$AC$15,'[1]女子の部'!$B$11:$I$37,8)</f>
        <v>吉田　優香①</v>
      </c>
      <c r="Z20" s="39"/>
      <c r="AA20" s="43"/>
      <c r="AB20" s="44"/>
    </row>
    <row r="21" spans="2:28" s="45" customFormat="1" ht="12.75" customHeight="1">
      <c r="B21" s="46"/>
      <c r="C21" s="47" t="str">
        <f>VLOOKUP('[1]女子の部'!$AC$15,'[1]女子の部'!$B$11:$I$37,3)</f>
        <v>（熊丸　浩昭）</v>
      </c>
      <c r="D21" s="48"/>
      <c r="E21" s="69"/>
      <c r="F21" s="50">
        <f>'[1]女子の部'!AJ85</f>
        <v>1</v>
      </c>
      <c r="G21" s="51">
        <f>'[1]女子の部'!AL85</f>
        <v>0.006990740740740741</v>
      </c>
      <c r="H21" s="52"/>
      <c r="I21" s="53">
        <f>'[1]女子の部'!P85</f>
        <v>3</v>
      </c>
      <c r="J21" s="54">
        <f>'[1]女子の部'!R85</f>
        <v>0.011979166666666641</v>
      </c>
      <c r="K21" s="50">
        <f>'[1]女子の部'!AN85</f>
        <v>13</v>
      </c>
      <c r="L21" s="51">
        <f>'[1]女子の部'!AP85</f>
        <v>0.00499</v>
      </c>
      <c r="M21" s="52"/>
      <c r="N21" s="53">
        <f>'[1]女子の部'!T85</f>
        <v>3</v>
      </c>
      <c r="O21" s="54">
        <f>'[1]女子の部'!V85</f>
        <v>0.016666666666666642</v>
      </c>
      <c r="P21" s="50">
        <f>'[1]女子の部'!AR85</f>
        <v>4</v>
      </c>
      <c r="Q21" s="51">
        <f>'[1]女子の部'!AT85</f>
        <v>0.00469</v>
      </c>
      <c r="R21" s="52"/>
      <c r="S21" s="53">
        <f>'[1]女子の部'!X85</f>
        <v>3</v>
      </c>
      <c r="T21" s="54">
        <f>'[1]女子の部'!Z85</f>
        <v>0.02159722222222223</v>
      </c>
      <c r="U21" s="50">
        <f>'[1]女子の部'!AV85</f>
        <v>12</v>
      </c>
      <c r="V21" s="51">
        <f>'[1]女子の部'!AX85</f>
        <v>0.00493</v>
      </c>
      <c r="W21" s="52"/>
      <c r="X21" s="53">
        <f>'[1]女子の部'!AB85</f>
        <v>5</v>
      </c>
      <c r="Y21" s="54">
        <f>'[1]女子の部'!AD85</f>
        <v>0.028865740740740765</v>
      </c>
      <c r="Z21" s="50">
        <f>'[1]女子の部'!AZ85</f>
        <v>5</v>
      </c>
      <c r="AA21" s="55">
        <f>'[1]女子の部'!BB85</f>
        <v>0.00727</v>
      </c>
      <c r="AB21" s="56">
        <f>Y21</f>
        <v>0.028865740740740765</v>
      </c>
    </row>
    <row r="22" spans="2:28" ht="4.5" customHeight="1">
      <c r="B22" s="57"/>
      <c r="C22" s="58"/>
      <c r="D22" s="59"/>
      <c r="E22" s="60"/>
      <c r="F22" s="61"/>
      <c r="G22" s="62"/>
      <c r="H22" s="59"/>
      <c r="I22" s="63"/>
      <c r="J22" s="64"/>
      <c r="K22" s="61"/>
      <c r="L22" s="62"/>
      <c r="M22" s="59"/>
      <c r="N22" s="63"/>
      <c r="O22" s="64"/>
      <c r="P22" s="61"/>
      <c r="Q22" s="65"/>
      <c r="R22" s="59"/>
      <c r="S22" s="63"/>
      <c r="T22" s="64"/>
      <c r="U22" s="61"/>
      <c r="V22" s="65"/>
      <c r="W22" s="59"/>
      <c r="X22" s="63"/>
      <c r="Y22" s="64"/>
      <c r="Z22" s="61"/>
      <c r="AA22" s="66"/>
      <c r="AB22" s="67"/>
    </row>
    <row r="23" spans="2:28" s="13" customFormat="1" ht="20.25" customHeight="1">
      <c r="B23" s="35">
        <v>6</v>
      </c>
      <c r="C23" s="36" t="str">
        <f>VLOOKUP('[1]女子の部'!$AC$16,'[1]女子の部'!$B$11:$I$37,2)</f>
        <v>有　明(玉名郡市)</v>
      </c>
      <c r="D23" s="37"/>
      <c r="E23" s="68" t="str">
        <f>VLOOKUP('[1]女子の部'!$AC$16,'[1]女子の部'!$B$11:$I$37,4)</f>
        <v>前田　良枝②</v>
      </c>
      <c r="F23" s="39"/>
      <c r="G23" s="40"/>
      <c r="H23" s="37"/>
      <c r="I23" s="41"/>
      <c r="J23" s="68" t="str">
        <f>VLOOKUP('[1]女子の部'!$AC$16,'[1]女子の部'!$B$11:$I$37,5)</f>
        <v>小栁　若菜②</v>
      </c>
      <c r="K23" s="39"/>
      <c r="L23" s="40"/>
      <c r="M23" s="37"/>
      <c r="N23" s="41"/>
      <c r="O23" s="68" t="str">
        <f>VLOOKUP('[1]女子の部'!$AC$16,'[1]女子の部'!$B$11:$I$37,6)</f>
        <v>平本　理紗②</v>
      </c>
      <c r="P23" s="39"/>
      <c r="Q23" s="42"/>
      <c r="R23" s="37"/>
      <c r="S23" s="41"/>
      <c r="T23" s="68" t="str">
        <f>VLOOKUP('[1]女子の部'!$AC$16,'[1]女子の部'!$B$11:$I$37,7)</f>
        <v>村上　桃子①</v>
      </c>
      <c r="U23" s="39"/>
      <c r="V23" s="42"/>
      <c r="W23" s="37"/>
      <c r="X23" s="41"/>
      <c r="Y23" s="68" t="str">
        <f>VLOOKUP('[1]女子の部'!$AC$16,'[1]女子の部'!$B$11:$I$37,8)</f>
        <v>徳永　早紀①</v>
      </c>
      <c r="Z23" s="39"/>
      <c r="AA23" s="43"/>
      <c r="AB23" s="44"/>
    </row>
    <row r="24" spans="2:28" s="45" customFormat="1" ht="12.75" customHeight="1">
      <c r="B24" s="46"/>
      <c r="C24" s="47" t="str">
        <f>VLOOKUP('[1]女子の部'!$AC$16,'[1]女子の部'!$B$11:$I$37,3)</f>
        <v>（福田　幸治）</v>
      </c>
      <c r="D24" s="48"/>
      <c r="E24" s="70"/>
      <c r="F24" s="50">
        <f>'[1]女子の部'!AJ86</f>
        <v>7</v>
      </c>
      <c r="G24" s="51">
        <f>'[1]女子の部'!AL86</f>
        <v>0.007372685185185186</v>
      </c>
      <c r="H24" s="52"/>
      <c r="I24" s="53">
        <f>'[1]女子の部'!P86</f>
        <v>5</v>
      </c>
      <c r="J24" s="54">
        <f>'[1]女子の部'!R86</f>
        <v>0.012083333333333309</v>
      </c>
      <c r="K24" s="50">
        <f>'[1]女子の部'!AN86</f>
        <v>3</v>
      </c>
      <c r="L24" s="51">
        <f>'[1]女子の部'!AP86</f>
        <v>0.00471</v>
      </c>
      <c r="M24" s="52"/>
      <c r="N24" s="53">
        <f>'[1]女子の部'!T86</f>
        <v>4</v>
      </c>
      <c r="O24" s="54">
        <f>'[1]女子の部'!V86</f>
        <v>0.016805555555555532</v>
      </c>
      <c r="P24" s="50">
        <f>'[1]女子の部'!AR86</f>
        <v>6</v>
      </c>
      <c r="Q24" s="51">
        <f>'[1]女子の部'!AT86</f>
        <v>0.00472</v>
      </c>
      <c r="R24" s="52"/>
      <c r="S24" s="53">
        <f>'[1]女子の部'!X86</f>
        <v>5</v>
      </c>
      <c r="T24" s="54">
        <f>'[1]女子の部'!Z86</f>
        <v>0.02163194444444445</v>
      </c>
      <c r="U24" s="50">
        <f>'[1]女子の部'!AV86</f>
        <v>6</v>
      </c>
      <c r="V24" s="51">
        <f>'[1]女子の部'!AX86</f>
        <v>0.00483</v>
      </c>
      <c r="W24" s="52"/>
      <c r="X24" s="53">
        <f>'[1]女子の部'!AB86</f>
        <v>6</v>
      </c>
      <c r="Y24" s="54">
        <f>'[1]女子の部'!AD86</f>
        <v>0.029050925925925952</v>
      </c>
      <c r="Z24" s="50">
        <f>'[1]女子の部'!AZ86</f>
        <v>8</v>
      </c>
      <c r="AA24" s="55">
        <f>'[1]女子の部'!BB86</f>
        <v>0.00742</v>
      </c>
      <c r="AB24" s="56">
        <f>Y24</f>
        <v>0.029050925925925952</v>
      </c>
    </row>
    <row r="25" spans="2:28" ht="4.5" customHeight="1">
      <c r="B25" s="57"/>
      <c r="C25" s="58"/>
      <c r="D25" s="59"/>
      <c r="E25" s="71"/>
      <c r="F25" s="61"/>
      <c r="G25" s="62"/>
      <c r="H25" s="59"/>
      <c r="I25" s="63"/>
      <c r="J25" s="72"/>
      <c r="K25" s="61"/>
      <c r="L25" s="62"/>
      <c r="M25" s="59"/>
      <c r="N25" s="63"/>
      <c r="O25" s="72"/>
      <c r="P25" s="61"/>
      <c r="Q25" s="65"/>
      <c r="R25" s="59"/>
      <c r="S25" s="63"/>
      <c r="T25" s="72"/>
      <c r="U25" s="61"/>
      <c r="V25" s="65"/>
      <c r="W25" s="59"/>
      <c r="X25" s="63"/>
      <c r="Y25" s="72"/>
      <c r="Z25" s="61"/>
      <c r="AA25" s="66"/>
      <c r="AB25" s="67"/>
    </row>
    <row r="26" spans="2:28" s="13" customFormat="1" ht="20.25" customHeight="1">
      <c r="B26" s="35">
        <v>7</v>
      </c>
      <c r="C26" s="36" t="str">
        <f>VLOOKUP('[1]女子の部'!$AC$17,'[1]女子の部'!$B$11:$I$37,2)</f>
        <v>　錦　(球磨人吉)</v>
      </c>
      <c r="D26" s="37"/>
      <c r="E26" s="68" t="str">
        <f>VLOOKUP('[1]女子の部'!$AC$17,'[1]女子の部'!$B$11:$I$37,4)</f>
        <v>橋野　　直②</v>
      </c>
      <c r="F26" s="39"/>
      <c r="G26" s="40"/>
      <c r="H26" s="37"/>
      <c r="I26" s="41"/>
      <c r="J26" s="68" t="str">
        <f>VLOOKUP('[1]女子の部'!$AC$17,'[1]女子の部'!$B$11:$I$37,5)</f>
        <v>東　　結菜②</v>
      </c>
      <c r="K26" s="39"/>
      <c r="L26" s="40"/>
      <c r="M26" s="37"/>
      <c r="N26" s="41"/>
      <c r="O26" s="68" t="str">
        <f>VLOOKUP('[1]女子の部'!$AC$17,'[1]女子の部'!$B$11:$I$37,6)</f>
        <v>山崎　麻由①</v>
      </c>
      <c r="P26" s="39"/>
      <c r="Q26" s="42"/>
      <c r="R26" s="37"/>
      <c r="S26" s="41"/>
      <c r="T26" s="68" t="str">
        <f>VLOOKUP('[1]女子の部'!$AC$17,'[1]女子の部'!$B$11:$I$37,7)</f>
        <v>前原　春菜②</v>
      </c>
      <c r="U26" s="39"/>
      <c r="V26" s="42"/>
      <c r="W26" s="37"/>
      <c r="X26" s="41"/>
      <c r="Y26" s="68" t="str">
        <f>VLOOKUP('[1]女子の部'!$AC$17,'[1]女子の部'!$B$11:$I$37,8)</f>
        <v>小川　里菜①</v>
      </c>
      <c r="Z26" s="39"/>
      <c r="AA26" s="43"/>
      <c r="AB26" s="44"/>
    </row>
    <row r="27" spans="2:28" s="45" customFormat="1" ht="12.75" customHeight="1">
      <c r="B27" s="46"/>
      <c r="C27" s="47" t="str">
        <f>VLOOKUP('[1]女子の部'!$AC$17,'[1]女子の部'!$B$11:$I$37,3)</f>
        <v>（日當　健二）</v>
      </c>
      <c r="D27" s="48"/>
      <c r="E27" s="70"/>
      <c r="F27" s="50">
        <f>'[1]女子の部'!AJ87</f>
        <v>16</v>
      </c>
      <c r="G27" s="51">
        <f>'[1]女子の部'!AL87</f>
        <v>0.007546296296296297</v>
      </c>
      <c r="H27" s="52"/>
      <c r="I27" s="53">
        <f>'[1]女子の部'!P87</f>
        <v>12</v>
      </c>
      <c r="J27" s="54">
        <f>'[1]女子の部'!R87</f>
        <v>0.012488425925925901</v>
      </c>
      <c r="K27" s="50">
        <f>'[1]女子の部'!AN87</f>
        <v>10</v>
      </c>
      <c r="L27" s="51">
        <f>'[1]女子の部'!AP87</f>
        <v>0.00494</v>
      </c>
      <c r="M27" s="52"/>
      <c r="N27" s="53">
        <f>'[1]女子の部'!T87</f>
        <v>8</v>
      </c>
      <c r="O27" s="54">
        <f>'[1]女子の部'!V87</f>
        <v>0.017094907407407385</v>
      </c>
      <c r="P27" s="50">
        <f>'[1]女子の部'!AR87</f>
        <v>2</v>
      </c>
      <c r="Q27" s="51">
        <f>'[1]女子の部'!AT87</f>
        <v>0.00461</v>
      </c>
      <c r="R27" s="52"/>
      <c r="S27" s="53">
        <f>'[1]女子の部'!X87</f>
        <v>8</v>
      </c>
      <c r="T27" s="54">
        <f>'[1]女子の部'!Z87</f>
        <v>0.021875</v>
      </c>
      <c r="U27" s="50">
        <f>'[1]女子の部'!AV87</f>
        <v>5</v>
      </c>
      <c r="V27" s="51">
        <f>'[1]女子の部'!AX87</f>
        <v>0.00478</v>
      </c>
      <c r="W27" s="52"/>
      <c r="X27" s="53">
        <f>'[1]女子の部'!AB87</f>
        <v>7</v>
      </c>
      <c r="Y27" s="54">
        <f>'[1]女子の部'!AD87</f>
        <v>0.029409722222222247</v>
      </c>
      <c r="Z27" s="50">
        <f>'[1]女子の部'!AZ87</f>
        <v>10</v>
      </c>
      <c r="AA27" s="55">
        <f>'[1]女子の部'!BB87</f>
        <v>0.00753</v>
      </c>
      <c r="AB27" s="56">
        <f>Y27</f>
        <v>0.029409722222222247</v>
      </c>
    </row>
    <row r="28" spans="2:28" ht="4.5" customHeight="1">
      <c r="B28" s="57"/>
      <c r="C28" s="58"/>
      <c r="D28" s="59"/>
      <c r="E28" s="71"/>
      <c r="F28" s="61"/>
      <c r="G28" s="62"/>
      <c r="H28" s="59"/>
      <c r="I28" s="63"/>
      <c r="J28" s="72"/>
      <c r="K28" s="61"/>
      <c r="L28" s="62"/>
      <c r="M28" s="59"/>
      <c r="N28" s="63"/>
      <c r="O28" s="72"/>
      <c r="P28" s="61"/>
      <c r="Q28" s="65"/>
      <c r="R28" s="59"/>
      <c r="S28" s="63"/>
      <c r="T28" s="72"/>
      <c r="U28" s="61"/>
      <c r="V28" s="65"/>
      <c r="W28" s="59"/>
      <c r="X28" s="63"/>
      <c r="Y28" s="72"/>
      <c r="Z28" s="61"/>
      <c r="AA28" s="66"/>
      <c r="AB28" s="67"/>
    </row>
    <row r="29" spans="2:28" s="13" customFormat="1" ht="20.25" customHeight="1">
      <c r="B29" s="35">
        <v>8</v>
      </c>
      <c r="C29" s="36" t="str">
        <f>VLOOKUP('[1]女子の部'!$AC$18,'[1]女子の部'!$B$11:$I$37,2)</f>
        <v>本　渡(天草郡市)</v>
      </c>
      <c r="D29" s="37"/>
      <c r="E29" s="68" t="str">
        <f>VLOOKUP('[1]女子の部'!$AC$18,'[1]女子の部'!$B$11:$I$37,4)</f>
        <v>上野由香子③</v>
      </c>
      <c r="F29" s="39"/>
      <c r="G29" s="40"/>
      <c r="H29" s="37"/>
      <c r="I29" s="41"/>
      <c r="J29" s="68" t="str">
        <f>VLOOKUP('[1]女子の部'!$AC$18,'[1]女子の部'!$B$11:$I$37,5)</f>
        <v>山本　真衣②</v>
      </c>
      <c r="K29" s="39"/>
      <c r="L29" s="40"/>
      <c r="M29" s="37"/>
      <c r="N29" s="41"/>
      <c r="O29" s="68" t="str">
        <f>VLOOKUP('[1]女子の部'!$AC$18,'[1]女子の部'!$B$11:$I$37,6)</f>
        <v>赤石　奈央③</v>
      </c>
      <c r="P29" s="39"/>
      <c r="Q29" s="42"/>
      <c r="R29" s="37"/>
      <c r="S29" s="41"/>
      <c r="T29" s="68" t="str">
        <f>VLOOKUP('[1]女子の部'!$AC$18,'[1]女子の部'!$B$11:$I$37,7)</f>
        <v>野上　美加①</v>
      </c>
      <c r="U29" s="39"/>
      <c r="V29" s="42"/>
      <c r="W29" s="37"/>
      <c r="X29" s="41"/>
      <c r="Y29" s="68" t="str">
        <f>VLOOKUP('[1]女子の部'!$AC$18,'[1]女子の部'!$B$11:$I$37,8)</f>
        <v>橋口　　梓①</v>
      </c>
      <c r="Z29" s="39"/>
      <c r="AA29" s="43"/>
      <c r="AB29" s="44"/>
    </row>
    <row r="30" spans="2:28" s="45" customFormat="1" ht="12.75" customHeight="1">
      <c r="B30" s="46"/>
      <c r="C30" s="47" t="str">
        <f>VLOOKUP('[1]女子の部'!$AC$18,'[1]女子の部'!$B$11:$I$37,3)</f>
        <v>（後藤　寿美）</v>
      </c>
      <c r="D30" s="48"/>
      <c r="E30" s="70"/>
      <c r="F30" s="50">
        <f>'[1]女子の部'!AJ88</f>
        <v>3</v>
      </c>
      <c r="G30" s="51">
        <f>'[1]女子の部'!AL88</f>
        <v>0.007152777777777778</v>
      </c>
      <c r="H30" s="52"/>
      <c r="I30" s="53">
        <f>'[1]女子の部'!P88</f>
        <v>4</v>
      </c>
      <c r="J30" s="54">
        <f>'[1]女子の部'!R88</f>
        <v>0.01206018518518516</v>
      </c>
      <c r="K30" s="50">
        <f>'[1]女子の部'!AN88</f>
        <v>8</v>
      </c>
      <c r="L30" s="51">
        <f>'[1]女子の部'!AP88</f>
        <v>0.00491</v>
      </c>
      <c r="M30" s="52"/>
      <c r="N30" s="53">
        <f>'[1]女子の部'!T88</f>
        <v>5</v>
      </c>
      <c r="O30" s="54">
        <f>'[1]女子の部'!V88</f>
        <v>0.016886574074074047</v>
      </c>
      <c r="P30" s="50">
        <f>'[1]女子の部'!AR88</f>
        <v>9</v>
      </c>
      <c r="Q30" s="51">
        <f>'[1]女子の部'!AT88</f>
        <v>0.00483</v>
      </c>
      <c r="R30" s="52"/>
      <c r="S30" s="53">
        <f>'[1]女子の部'!X88</f>
        <v>6</v>
      </c>
      <c r="T30" s="54">
        <f>'[1]女子の部'!Z88</f>
        <v>0.02180555555555556</v>
      </c>
      <c r="U30" s="50">
        <f>'[1]女子の部'!AV88</f>
        <v>11</v>
      </c>
      <c r="V30" s="51">
        <f>'[1]女子の部'!AX88</f>
        <v>0.00492</v>
      </c>
      <c r="W30" s="52"/>
      <c r="X30" s="53">
        <f>'[1]女子の部'!AB88</f>
        <v>8</v>
      </c>
      <c r="Y30" s="54">
        <f>'[1]女子の部'!AD88</f>
        <v>0.029618055555555578</v>
      </c>
      <c r="Z30" s="50">
        <f>'[1]女子の部'!AZ88</f>
        <v>25</v>
      </c>
      <c r="AA30" s="55">
        <f>'[1]女子の部'!BB88</f>
        <v>0.00781</v>
      </c>
      <c r="AB30" s="56">
        <f>Y30</f>
        <v>0.029618055555555578</v>
      </c>
    </row>
    <row r="31" spans="2:28" ht="4.5" customHeight="1">
      <c r="B31" s="57"/>
      <c r="C31" s="58"/>
      <c r="D31" s="59"/>
      <c r="E31" s="71"/>
      <c r="F31" s="61"/>
      <c r="G31" s="62"/>
      <c r="H31" s="59"/>
      <c r="I31" s="63"/>
      <c r="J31" s="72"/>
      <c r="K31" s="61"/>
      <c r="L31" s="62"/>
      <c r="M31" s="59"/>
      <c r="N31" s="63"/>
      <c r="O31" s="72"/>
      <c r="P31" s="61"/>
      <c r="Q31" s="65"/>
      <c r="R31" s="59"/>
      <c r="S31" s="63"/>
      <c r="T31" s="72"/>
      <c r="U31" s="61"/>
      <c r="V31" s="65"/>
      <c r="W31" s="59"/>
      <c r="X31" s="63"/>
      <c r="Y31" s="72"/>
      <c r="Z31" s="61"/>
      <c r="AA31" s="66"/>
      <c r="AB31" s="67"/>
    </row>
    <row r="32" spans="2:28" s="13" customFormat="1" ht="20.25" customHeight="1">
      <c r="B32" s="35">
        <v>9</v>
      </c>
      <c r="C32" s="36" t="str">
        <f>VLOOKUP('[1]女子の部'!$AC$19,'[1]女子の部'!$B$11:$I$37,2)</f>
        <v>南小国(阿蘇郡市)</v>
      </c>
      <c r="D32" s="37"/>
      <c r="E32" s="68" t="str">
        <f>VLOOKUP('[1]女子の部'!$AC$19,'[1]女子の部'!$B$11:$I$37,4)</f>
        <v>井　沙津季②</v>
      </c>
      <c r="F32" s="39"/>
      <c r="G32" s="40"/>
      <c r="H32" s="37"/>
      <c r="I32" s="41"/>
      <c r="J32" s="68" t="str">
        <f>VLOOKUP('[1]女子の部'!$AC$19,'[1]女子の部'!$B$11:$I$37,5)</f>
        <v>北里　秋穂②</v>
      </c>
      <c r="K32" s="39"/>
      <c r="L32" s="40"/>
      <c r="M32" s="37"/>
      <c r="N32" s="41"/>
      <c r="O32" s="68" t="str">
        <f>VLOOKUP('[1]女子の部'!$AC$19,'[1]女子の部'!$B$11:$I$37,6)</f>
        <v>佐竹　春南②</v>
      </c>
      <c r="P32" s="39"/>
      <c r="Q32" s="42"/>
      <c r="R32" s="37"/>
      <c r="S32" s="41"/>
      <c r="T32" s="68" t="str">
        <f>VLOOKUP('[1]女子の部'!$AC$19,'[1]女子の部'!$B$11:$I$37,7)</f>
        <v>下城葉月紀①</v>
      </c>
      <c r="U32" s="39"/>
      <c r="V32" s="42"/>
      <c r="W32" s="37"/>
      <c r="X32" s="41"/>
      <c r="Y32" s="68" t="str">
        <f>VLOOKUP('[1]女子の部'!$AC$19,'[1]女子の部'!$B$11:$I$37,8)</f>
        <v>下城菜月紀②</v>
      </c>
      <c r="Z32" s="39"/>
      <c r="AA32" s="43"/>
      <c r="AB32" s="44"/>
    </row>
    <row r="33" spans="2:28" s="45" customFormat="1" ht="12.75" customHeight="1">
      <c r="B33" s="46"/>
      <c r="C33" s="47" t="str">
        <f>VLOOKUP('[1]女子の部'!$AC$19,'[1]女子の部'!$B$11:$I$37,3)</f>
        <v>（奥村真太朗）</v>
      </c>
      <c r="D33" s="48"/>
      <c r="E33" s="70"/>
      <c r="F33" s="50">
        <f>'[1]女子の部'!AJ89</f>
        <v>14</v>
      </c>
      <c r="G33" s="51">
        <f>'[1]女子の部'!AL89</f>
        <v>0.007488425925925926</v>
      </c>
      <c r="H33" s="52"/>
      <c r="I33" s="53">
        <f>'[1]女子の部'!P89</f>
        <v>13</v>
      </c>
      <c r="J33" s="54">
        <f>'[1]女子の部'!R89</f>
        <v>0.01251157407407405</v>
      </c>
      <c r="K33" s="50">
        <f>'[1]女子の部'!AN89</f>
        <v>14</v>
      </c>
      <c r="L33" s="51">
        <f>'[1]女子の部'!AP89</f>
        <v>0.00502</v>
      </c>
      <c r="M33" s="52"/>
      <c r="N33" s="53">
        <f>'[1]女子の部'!T89</f>
        <v>9</v>
      </c>
      <c r="O33" s="54">
        <f>'[1]女子の部'!V89</f>
        <v>0.0171875</v>
      </c>
      <c r="P33" s="50">
        <f>'[1]女子の部'!AR89</f>
        <v>3</v>
      </c>
      <c r="Q33" s="51">
        <f>'[1]女子の部'!AT89</f>
        <v>0.00468</v>
      </c>
      <c r="R33" s="52"/>
      <c r="S33" s="53">
        <f>'[1]女子の部'!X89</f>
        <v>10</v>
      </c>
      <c r="T33" s="54">
        <f>'[1]女子の部'!Z89</f>
        <v>0.022129629629629638</v>
      </c>
      <c r="U33" s="50">
        <f>'[1]女子の部'!AV89</f>
        <v>13</v>
      </c>
      <c r="V33" s="51">
        <f>'[1]女子の部'!AX89</f>
        <v>0.00494</v>
      </c>
      <c r="W33" s="52"/>
      <c r="X33" s="53">
        <f>'[1]女子の部'!AB89</f>
        <v>9</v>
      </c>
      <c r="Y33" s="54">
        <f>'[1]女子の部'!AD89</f>
        <v>0.02978009259259262</v>
      </c>
      <c r="Z33" s="50">
        <f>'[1]女子の部'!AZ89</f>
        <v>16</v>
      </c>
      <c r="AA33" s="55">
        <f>'[1]女子の部'!BB89</f>
        <v>0.00765</v>
      </c>
      <c r="AB33" s="56">
        <f>Y33</f>
        <v>0.02978009259259262</v>
      </c>
    </row>
    <row r="34" spans="2:28" ht="4.5" customHeight="1">
      <c r="B34" s="57"/>
      <c r="C34" s="58"/>
      <c r="D34" s="59"/>
      <c r="E34" s="71"/>
      <c r="F34" s="61"/>
      <c r="G34" s="62"/>
      <c r="H34" s="59"/>
      <c r="I34" s="63"/>
      <c r="J34" s="72"/>
      <c r="K34" s="61"/>
      <c r="L34" s="62"/>
      <c r="M34" s="59"/>
      <c r="N34" s="63"/>
      <c r="O34" s="72"/>
      <c r="P34" s="61"/>
      <c r="Q34" s="65"/>
      <c r="R34" s="59"/>
      <c r="S34" s="63"/>
      <c r="T34" s="72"/>
      <c r="U34" s="61"/>
      <c r="V34" s="65"/>
      <c r="W34" s="59"/>
      <c r="X34" s="63"/>
      <c r="Y34" s="72"/>
      <c r="Z34" s="61"/>
      <c r="AA34" s="66"/>
      <c r="AB34" s="67"/>
    </row>
    <row r="35" spans="2:28" s="13" customFormat="1" ht="20.25" customHeight="1">
      <c r="B35" s="35">
        <v>10</v>
      </c>
      <c r="C35" s="36" t="str">
        <f>VLOOKUP('[1]女子の部'!$AC$20,'[1]女子の部'!$B$11:$I$37,2)</f>
        <v>牛　深(天草郡市)</v>
      </c>
      <c r="D35" s="37"/>
      <c r="E35" s="68" t="str">
        <f>VLOOKUP('[1]女子の部'!$AC$20,'[1]女子の部'!$B$11:$I$37,4)</f>
        <v>愛甲　彩絵②</v>
      </c>
      <c r="F35" s="39"/>
      <c r="G35" s="40"/>
      <c r="H35" s="37"/>
      <c r="I35" s="41"/>
      <c r="J35" s="68" t="str">
        <f>VLOOKUP('[1]女子の部'!$AC$20,'[1]女子の部'!$B$11:$I$37,5)</f>
        <v>酒井　　彩③</v>
      </c>
      <c r="K35" s="39"/>
      <c r="L35" s="40"/>
      <c r="M35" s="37"/>
      <c r="N35" s="41"/>
      <c r="O35" s="68" t="str">
        <f>VLOOKUP('[1]女子の部'!$AC$20,'[1]女子の部'!$B$11:$I$37,6)</f>
        <v>矢田亜偉里②</v>
      </c>
      <c r="P35" s="39"/>
      <c r="Q35" s="42"/>
      <c r="R35" s="37"/>
      <c r="S35" s="41"/>
      <c r="T35" s="68" t="str">
        <f>VLOOKUP('[1]女子の部'!$AC$20,'[1]女子の部'!$B$11:$I$37,7)</f>
        <v>生嶋　純子②</v>
      </c>
      <c r="U35" s="39"/>
      <c r="V35" s="42"/>
      <c r="W35" s="37"/>
      <c r="X35" s="41"/>
      <c r="Y35" s="68" t="str">
        <f>VLOOKUP('[1]女子の部'!$AC$20,'[1]女子の部'!$B$11:$I$37,8)</f>
        <v>松下　歌歩①</v>
      </c>
      <c r="Z35" s="39"/>
      <c r="AA35" s="43"/>
      <c r="AB35" s="44"/>
    </row>
    <row r="36" spans="2:28" s="45" customFormat="1" ht="12.75" customHeight="1">
      <c r="B36" s="46"/>
      <c r="C36" s="47" t="str">
        <f>VLOOKUP('[1]女子の部'!$AC$20,'[1]女子の部'!$B$11:$I$37,3)</f>
        <v>（赤城　孝幸）</v>
      </c>
      <c r="D36" s="48"/>
      <c r="E36" s="70"/>
      <c r="F36" s="50">
        <f>'[1]女子の部'!AJ90</f>
        <v>8</v>
      </c>
      <c r="G36" s="51">
        <f>'[1]女子の部'!AL90</f>
        <v>0.007418981481481482</v>
      </c>
      <c r="H36" s="52"/>
      <c r="I36" s="53">
        <f>'[1]女子の部'!P90</f>
        <v>7</v>
      </c>
      <c r="J36" s="54">
        <f>'[1]女子の部'!R90</f>
        <v>0.012210648148148123</v>
      </c>
      <c r="K36" s="50">
        <f>'[1]女子の部'!AN90</f>
        <v>4</v>
      </c>
      <c r="L36" s="51">
        <f>'[1]女子の部'!AP90</f>
        <v>0.00479</v>
      </c>
      <c r="M36" s="52"/>
      <c r="N36" s="53">
        <f>'[1]女子の部'!T90</f>
        <v>10</v>
      </c>
      <c r="O36" s="54">
        <f>'[1]女子の部'!V90</f>
        <v>0.017210648148148124</v>
      </c>
      <c r="P36" s="50">
        <f>'[1]女子の部'!AR90</f>
        <v>14</v>
      </c>
      <c r="Q36" s="51">
        <f>'[1]女子の部'!AT90</f>
        <v>0.005</v>
      </c>
      <c r="R36" s="52"/>
      <c r="S36" s="53">
        <f>'[1]女子の部'!X90</f>
        <v>9</v>
      </c>
      <c r="T36" s="54">
        <f>'[1]女子の部'!Z90</f>
        <v>0.02206018518518519</v>
      </c>
      <c r="U36" s="50">
        <f>'[1]女子の部'!AV90</f>
        <v>7</v>
      </c>
      <c r="V36" s="51">
        <f>'[1]女子の部'!AX90</f>
        <v>0.00485</v>
      </c>
      <c r="W36" s="52"/>
      <c r="X36" s="53">
        <f>'[1]女子の部'!AB90</f>
        <v>10</v>
      </c>
      <c r="Y36" s="54">
        <f>'[1]女子の部'!AD90</f>
        <v>0.02981481481481484</v>
      </c>
      <c r="Z36" s="50">
        <f>'[1]女子の部'!AZ90</f>
        <v>23</v>
      </c>
      <c r="AA36" s="55">
        <f>'[1]女子の部'!BB90</f>
        <v>0.00775</v>
      </c>
      <c r="AB36" s="56">
        <f>Y36</f>
        <v>0.02981481481481484</v>
      </c>
    </row>
    <row r="37" spans="2:28" ht="4.5" customHeight="1">
      <c r="B37" s="57"/>
      <c r="C37" s="58"/>
      <c r="D37" s="59"/>
      <c r="E37" s="71"/>
      <c r="F37" s="61"/>
      <c r="G37" s="62"/>
      <c r="H37" s="59"/>
      <c r="I37" s="63"/>
      <c r="J37" s="72"/>
      <c r="K37" s="61"/>
      <c r="L37" s="62"/>
      <c r="M37" s="59"/>
      <c r="N37" s="63"/>
      <c r="O37" s="72"/>
      <c r="P37" s="61"/>
      <c r="Q37" s="65"/>
      <c r="R37" s="59"/>
      <c r="S37" s="63"/>
      <c r="T37" s="72"/>
      <c r="U37" s="61"/>
      <c r="V37" s="65"/>
      <c r="W37" s="59"/>
      <c r="X37" s="63"/>
      <c r="Y37" s="72"/>
      <c r="Z37" s="61"/>
      <c r="AA37" s="66"/>
      <c r="AB37" s="67"/>
    </row>
    <row r="38" spans="2:28" s="13" customFormat="1" ht="20.25" customHeight="1">
      <c r="B38" s="35">
        <v>11</v>
      </c>
      <c r="C38" s="36" t="str">
        <f>VLOOKUP('[1]女子の部'!$AC$21,'[1]女子の部'!$B$11:$I$37,2)</f>
        <v>合　志(菊池郡市)</v>
      </c>
      <c r="D38" s="37"/>
      <c r="E38" s="68" t="str">
        <f>VLOOKUP('[1]女子の部'!$AC$21,'[1]女子の部'!$B$11:$I$37,4)</f>
        <v>野田　沙織③</v>
      </c>
      <c r="F38" s="39"/>
      <c r="G38" s="40"/>
      <c r="H38" s="37"/>
      <c r="I38" s="41"/>
      <c r="J38" s="68" t="str">
        <f>VLOOKUP('[1]女子の部'!$AC$21,'[1]女子の部'!$B$11:$I$37,5)</f>
        <v>村上　　梢③</v>
      </c>
      <c r="K38" s="39"/>
      <c r="L38" s="40"/>
      <c r="M38" s="37"/>
      <c r="N38" s="41"/>
      <c r="O38" s="68" t="str">
        <f>VLOOKUP('[1]女子の部'!$AC$21,'[1]女子の部'!$B$11:$I$37,6)</f>
        <v>森山　莉緒①</v>
      </c>
      <c r="P38" s="39"/>
      <c r="Q38" s="42"/>
      <c r="R38" s="37"/>
      <c r="S38" s="41"/>
      <c r="T38" s="68" t="str">
        <f>VLOOKUP('[1]女子の部'!$AC$21,'[1]女子の部'!$B$11:$I$37,7)</f>
        <v>志垣亜由美②</v>
      </c>
      <c r="U38" s="39"/>
      <c r="V38" s="42"/>
      <c r="W38" s="37"/>
      <c r="X38" s="41"/>
      <c r="Y38" s="68" t="str">
        <f>VLOOKUP('[1]女子の部'!$AC$21,'[1]女子の部'!$B$11:$I$37,8)</f>
        <v>白本　理紗③　</v>
      </c>
      <c r="Z38" s="39"/>
      <c r="AA38" s="43"/>
      <c r="AB38" s="44"/>
    </row>
    <row r="39" spans="2:28" s="45" customFormat="1" ht="12.75" customHeight="1">
      <c r="B39" s="46"/>
      <c r="C39" s="47" t="str">
        <f>VLOOKUP('[1]女子の部'!$AC$21,'[1]女子の部'!$B$11:$I$37,3)</f>
        <v>（蒲生　伸治）</v>
      </c>
      <c r="D39" s="48"/>
      <c r="E39" s="70"/>
      <c r="F39" s="50">
        <f>'[1]女子の部'!AJ91</f>
        <v>6</v>
      </c>
      <c r="G39" s="51">
        <f>'[1]女子の部'!AL91</f>
        <v>0.007361111111111111</v>
      </c>
      <c r="H39" s="52"/>
      <c r="I39" s="53">
        <f>'[1]女子の部'!P91</f>
        <v>9</v>
      </c>
      <c r="J39" s="54">
        <f>'[1]女子の部'!R91</f>
        <v>0.01233796296296294</v>
      </c>
      <c r="K39" s="50">
        <f>'[1]女子の部'!AN91</f>
        <v>12</v>
      </c>
      <c r="L39" s="51">
        <f>'[1]女子の部'!AP91</f>
        <v>0.00498</v>
      </c>
      <c r="M39" s="52"/>
      <c r="N39" s="53">
        <f>'[1]女子の部'!T91</f>
        <v>11</v>
      </c>
      <c r="O39" s="54">
        <f>'[1]女子の部'!V91</f>
        <v>0.017337962962962937</v>
      </c>
      <c r="P39" s="50">
        <f>'[1]女子の部'!AR91</f>
        <v>14</v>
      </c>
      <c r="Q39" s="51">
        <f>'[1]女子の部'!AT91</f>
        <v>0.005</v>
      </c>
      <c r="R39" s="52"/>
      <c r="S39" s="53">
        <f>'[1]女子の部'!X91</f>
        <v>11</v>
      </c>
      <c r="T39" s="54">
        <f>'[1]女子の部'!Z91</f>
        <v>0.022245370370370377</v>
      </c>
      <c r="U39" s="50">
        <f>'[1]女子の部'!AV91</f>
        <v>10</v>
      </c>
      <c r="V39" s="51">
        <f>'[1]女子の部'!AX91</f>
        <v>0.00491</v>
      </c>
      <c r="W39" s="52"/>
      <c r="X39" s="53">
        <f>'[1]女子の部'!AB91</f>
        <v>11</v>
      </c>
      <c r="Y39" s="54">
        <f>'[1]女子の部'!AD91</f>
        <v>0.02995370370370373</v>
      </c>
      <c r="Z39" s="50">
        <f>'[1]女子の部'!AZ91</f>
        <v>20</v>
      </c>
      <c r="AA39" s="55">
        <f>'[1]女子の部'!BB91</f>
        <v>0.00771</v>
      </c>
      <c r="AB39" s="56">
        <f>Y39</f>
        <v>0.02995370370370373</v>
      </c>
    </row>
    <row r="40" spans="2:28" ht="4.5" customHeight="1">
      <c r="B40" s="57"/>
      <c r="C40" s="58"/>
      <c r="D40" s="59"/>
      <c r="E40" s="71"/>
      <c r="F40" s="61"/>
      <c r="G40" s="62"/>
      <c r="H40" s="59"/>
      <c r="I40" s="63"/>
      <c r="J40" s="72"/>
      <c r="K40" s="61"/>
      <c r="L40" s="62"/>
      <c r="M40" s="59"/>
      <c r="N40" s="63"/>
      <c r="O40" s="72"/>
      <c r="P40" s="61"/>
      <c r="Q40" s="65"/>
      <c r="R40" s="59"/>
      <c r="S40" s="63"/>
      <c r="T40" s="72"/>
      <c r="U40" s="61"/>
      <c r="V40" s="65"/>
      <c r="W40" s="59"/>
      <c r="X40" s="63"/>
      <c r="Y40" s="72"/>
      <c r="Z40" s="61"/>
      <c r="AA40" s="66"/>
      <c r="AB40" s="67"/>
    </row>
    <row r="41" spans="2:28" s="13" customFormat="1" ht="20.25" customHeight="1">
      <c r="B41" s="35">
        <v>12</v>
      </c>
      <c r="C41" s="36" t="str">
        <f>VLOOKUP('[1]女子の部'!$AC$22,'[1]女子の部'!$B$11:$I$37,2)</f>
        <v>大矢野(天草郡市)</v>
      </c>
      <c r="D41" s="37"/>
      <c r="E41" s="68" t="str">
        <f>VLOOKUP('[1]女子の部'!$AC$22,'[1]女子の部'!$B$11:$I$37,4)</f>
        <v>小幡　真子③</v>
      </c>
      <c r="F41" s="39"/>
      <c r="G41" s="40"/>
      <c r="H41" s="37"/>
      <c r="I41" s="41"/>
      <c r="J41" s="68" t="str">
        <f>VLOOKUP('[1]女子の部'!$AC$22,'[1]女子の部'!$B$11:$I$37,5)</f>
        <v>森　　愛奈③</v>
      </c>
      <c r="K41" s="39"/>
      <c r="L41" s="40"/>
      <c r="M41" s="37"/>
      <c r="N41" s="41"/>
      <c r="O41" s="68" t="str">
        <f>VLOOKUP('[1]女子の部'!$AC$22,'[1]女子の部'!$B$11:$I$37,6)</f>
        <v>大野加保子③</v>
      </c>
      <c r="P41" s="39"/>
      <c r="Q41" s="42"/>
      <c r="R41" s="37"/>
      <c r="S41" s="41"/>
      <c r="T41" s="68" t="str">
        <f>VLOOKUP('[1]女子の部'!$AC$22,'[1]女子の部'!$B$11:$I$37,7)</f>
        <v>水野　愛子②</v>
      </c>
      <c r="U41" s="39"/>
      <c r="V41" s="42"/>
      <c r="W41" s="37"/>
      <c r="X41" s="41"/>
      <c r="Y41" s="68" t="str">
        <f>VLOOKUP('[1]女子の部'!$AC$22,'[1]女子の部'!$B$11:$I$37,8)</f>
        <v>五島　美穂②</v>
      </c>
      <c r="Z41" s="39"/>
      <c r="AA41" s="43"/>
      <c r="AB41" s="44"/>
    </row>
    <row r="42" spans="2:28" s="45" customFormat="1" ht="12.75" customHeight="1">
      <c r="B42" s="46"/>
      <c r="C42" s="47" t="str">
        <f>VLOOKUP('[1]女子の部'!$AC$22,'[1]女子の部'!$B$11:$I$37,3)</f>
        <v>（窪田　智久）</v>
      </c>
      <c r="D42" s="48"/>
      <c r="E42" s="70"/>
      <c r="F42" s="50">
        <f>'[1]女子の部'!AJ92</f>
        <v>19</v>
      </c>
      <c r="G42" s="51">
        <f>'[1]女子の部'!AL92</f>
        <v>0.007789351851851852</v>
      </c>
      <c r="H42" s="52"/>
      <c r="I42" s="53">
        <f>'[1]女子の部'!P92</f>
        <v>17</v>
      </c>
      <c r="J42" s="54">
        <f>'[1]女子の部'!R92</f>
        <v>0.012696759259259234</v>
      </c>
      <c r="K42" s="50">
        <f>'[1]女子の部'!AN92</f>
        <v>8</v>
      </c>
      <c r="L42" s="51">
        <f>'[1]女子の部'!AP92</f>
        <v>0.00491</v>
      </c>
      <c r="M42" s="52"/>
      <c r="N42" s="53">
        <f>'[1]女子の部'!T92</f>
        <v>18</v>
      </c>
      <c r="O42" s="54">
        <f>'[1]女子の部'!V92</f>
        <v>0.017719907407407386</v>
      </c>
      <c r="P42" s="50">
        <f>'[1]女子の部'!AR92</f>
        <v>16</v>
      </c>
      <c r="Q42" s="51">
        <f>'[1]女子の部'!AT92</f>
        <v>0.00502</v>
      </c>
      <c r="R42" s="52"/>
      <c r="S42" s="53">
        <f>'[1]女子の部'!X92</f>
        <v>14</v>
      </c>
      <c r="T42" s="54">
        <f>'[1]女子の部'!Z92</f>
        <v>0.022604166666666675</v>
      </c>
      <c r="U42" s="50">
        <f>'[1]女子の部'!AV92</f>
        <v>8</v>
      </c>
      <c r="V42" s="51">
        <f>'[1]女子の部'!AX92</f>
        <v>0.00488</v>
      </c>
      <c r="W42" s="52"/>
      <c r="X42" s="53">
        <f>'[1]女子の部'!AB92</f>
        <v>12</v>
      </c>
      <c r="Y42" s="54">
        <f>'[1]女子の部'!AD92</f>
        <v>0.0300115740740741</v>
      </c>
      <c r="Z42" s="50">
        <f>'[1]女子の部'!AZ92</f>
        <v>7</v>
      </c>
      <c r="AA42" s="55">
        <f>'[1]女子の部'!BB92</f>
        <v>0.00741</v>
      </c>
      <c r="AB42" s="56">
        <f>Y42</f>
        <v>0.0300115740740741</v>
      </c>
    </row>
    <row r="43" spans="2:28" ht="4.5" customHeight="1">
      <c r="B43" s="57"/>
      <c r="C43" s="58"/>
      <c r="D43" s="59"/>
      <c r="E43" s="71"/>
      <c r="F43" s="61"/>
      <c r="G43" s="62"/>
      <c r="H43" s="59"/>
      <c r="I43" s="63"/>
      <c r="J43" s="72"/>
      <c r="K43" s="61"/>
      <c r="L43" s="62"/>
      <c r="M43" s="59"/>
      <c r="N43" s="63"/>
      <c r="O43" s="72"/>
      <c r="P43" s="61"/>
      <c r="Q43" s="65"/>
      <c r="R43" s="59"/>
      <c r="S43" s="63"/>
      <c r="T43" s="72"/>
      <c r="U43" s="61"/>
      <c r="V43" s="65"/>
      <c r="W43" s="59"/>
      <c r="X43" s="63"/>
      <c r="Y43" s="72"/>
      <c r="Z43" s="61"/>
      <c r="AA43" s="66"/>
      <c r="AB43" s="67"/>
    </row>
    <row r="44" spans="2:28" s="13" customFormat="1" ht="20.25" customHeight="1">
      <c r="B44" s="35">
        <v>13</v>
      </c>
      <c r="C44" s="36" t="str">
        <f>VLOOKUP('[1]女子の部'!$AC$23,'[1]女子の部'!$B$11:$I$37,2)</f>
        <v>鹿　南(鹿本郡市)</v>
      </c>
      <c r="D44" s="37"/>
      <c r="E44" s="68" t="str">
        <f>VLOOKUP('[1]女子の部'!$AC$23,'[1]女子の部'!$B$11:$I$37,4)</f>
        <v>阪本　　和①</v>
      </c>
      <c r="F44" s="39"/>
      <c r="G44" s="40"/>
      <c r="H44" s="37"/>
      <c r="I44" s="41"/>
      <c r="J44" s="68" t="str">
        <f>VLOOKUP('[1]女子の部'!$AC$23,'[1]女子の部'!$B$11:$I$37,5)</f>
        <v>市原麻里絵③</v>
      </c>
      <c r="K44" s="39"/>
      <c r="L44" s="40"/>
      <c r="M44" s="37"/>
      <c r="N44" s="41"/>
      <c r="O44" s="68" t="str">
        <f>VLOOKUP('[1]女子の部'!$AC$23,'[1]女子の部'!$B$11:$I$37,6)</f>
        <v>井上奈津美③</v>
      </c>
      <c r="P44" s="39"/>
      <c r="Q44" s="42"/>
      <c r="R44" s="37"/>
      <c r="S44" s="41"/>
      <c r="T44" s="68" t="str">
        <f>VLOOKUP('[1]女子の部'!$AC$23,'[1]女子の部'!$B$11:$I$37,7)</f>
        <v>天本　千南①</v>
      </c>
      <c r="U44" s="39"/>
      <c r="V44" s="42"/>
      <c r="W44" s="37"/>
      <c r="X44" s="41"/>
      <c r="Y44" s="68" t="str">
        <f>VLOOKUP('[1]女子の部'!$AC$23,'[1]女子の部'!$B$11:$I$37,8)</f>
        <v>阪本　　南③</v>
      </c>
      <c r="Z44" s="39"/>
      <c r="AA44" s="43"/>
      <c r="AB44" s="44"/>
    </row>
    <row r="45" spans="2:28" s="45" customFormat="1" ht="12.75" customHeight="1">
      <c r="B45" s="46"/>
      <c r="C45" s="47" t="str">
        <f>VLOOKUP('[1]女子の部'!$AC$23,'[1]女子の部'!$B$11:$I$37,3)</f>
        <v>（北本　憲仁）</v>
      </c>
      <c r="D45" s="48"/>
      <c r="E45" s="70"/>
      <c r="F45" s="50">
        <f>'[1]女子の部'!AJ93</f>
        <v>12</v>
      </c>
      <c r="G45" s="51">
        <f>'[1]女子の部'!AL93</f>
        <v>0.007465277777777778</v>
      </c>
      <c r="H45" s="52"/>
      <c r="I45" s="53">
        <f>'[1]女子の部'!P93</f>
        <v>14</v>
      </c>
      <c r="J45" s="54">
        <f>'[1]女子の部'!R93</f>
        <v>0.01254629629629627</v>
      </c>
      <c r="K45" s="50">
        <f>'[1]女子の部'!AN93</f>
        <v>17</v>
      </c>
      <c r="L45" s="51">
        <f>'[1]女子の部'!AP93</f>
        <v>0.00508</v>
      </c>
      <c r="M45" s="52"/>
      <c r="N45" s="53">
        <f>'[1]女子の部'!T93</f>
        <v>13</v>
      </c>
      <c r="O45" s="54">
        <f>'[1]女子の部'!V93</f>
        <v>0.01759259259259257</v>
      </c>
      <c r="P45" s="50">
        <f>'[1]女子の部'!AR93</f>
        <v>17</v>
      </c>
      <c r="Q45" s="51">
        <f>'[1]女子の部'!AT93</f>
        <v>0.00505</v>
      </c>
      <c r="R45" s="52"/>
      <c r="S45" s="53">
        <f>'[1]女子の部'!X93</f>
        <v>13</v>
      </c>
      <c r="T45" s="54">
        <f>'[1]女子の部'!Z93</f>
        <v>0.022581018518518525</v>
      </c>
      <c r="U45" s="50">
        <f>'[1]女子の部'!AV93</f>
        <v>16</v>
      </c>
      <c r="V45" s="51">
        <f>'[1]女子の部'!AX93</f>
        <v>0.00499</v>
      </c>
      <c r="W45" s="52"/>
      <c r="X45" s="53">
        <f>'[1]女子の部'!AB93</f>
        <v>13</v>
      </c>
      <c r="Y45" s="54">
        <f>'[1]女子の部'!AD93</f>
        <v>0.030138888888888913</v>
      </c>
      <c r="Z45" s="50">
        <f>'[1]女子の部'!AZ93</f>
        <v>12</v>
      </c>
      <c r="AA45" s="55">
        <f>'[1]女子の部'!BB93</f>
        <v>0.00756</v>
      </c>
      <c r="AB45" s="56">
        <f>Y45</f>
        <v>0.030138888888888913</v>
      </c>
    </row>
    <row r="46" spans="2:28" ht="4.5" customHeight="1">
      <c r="B46" s="57"/>
      <c r="C46" s="58"/>
      <c r="D46" s="59"/>
      <c r="E46" s="71"/>
      <c r="F46" s="61"/>
      <c r="G46" s="62"/>
      <c r="H46" s="59"/>
      <c r="I46" s="63"/>
      <c r="J46" s="72"/>
      <c r="K46" s="61"/>
      <c r="L46" s="62"/>
      <c r="M46" s="59"/>
      <c r="N46" s="63"/>
      <c r="O46" s="72"/>
      <c r="P46" s="61"/>
      <c r="Q46" s="65"/>
      <c r="R46" s="59"/>
      <c r="S46" s="63"/>
      <c r="T46" s="72"/>
      <c r="U46" s="61"/>
      <c r="V46" s="65"/>
      <c r="W46" s="59"/>
      <c r="X46" s="63"/>
      <c r="Y46" s="72"/>
      <c r="Z46" s="61"/>
      <c r="AA46" s="66"/>
      <c r="AB46" s="67"/>
    </row>
    <row r="47" spans="2:28" s="13" customFormat="1" ht="20.25" customHeight="1">
      <c r="B47" s="35">
        <v>14</v>
      </c>
      <c r="C47" s="36" t="str">
        <f>VLOOKUP('[1]女子の部'!$AC$24,'[1]女子の部'!$B$11:$I$37,2)</f>
        <v>植木北(鹿本郡市)</v>
      </c>
      <c r="D47" s="37"/>
      <c r="E47" s="68" t="str">
        <f>VLOOKUP('[1]女子の部'!$AC$24,'[1]女子の部'!$B$11:$I$37,4)</f>
        <v>福田めぐみ②</v>
      </c>
      <c r="F47" s="39"/>
      <c r="G47" s="40"/>
      <c r="H47" s="37"/>
      <c r="I47" s="41"/>
      <c r="J47" s="68" t="str">
        <f>VLOOKUP('[1]女子の部'!$AC$24,'[1]女子の部'!$B$11:$I$37,5)</f>
        <v>横家　由香①</v>
      </c>
      <c r="K47" s="39"/>
      <c r="L47" s="40"/>
      <c r="M47" s="37"/>
      <c r="N47" s="41"/>
      <c r="O47" s="68" t="str">
        <f>VLOOKUP('[1]女子の部'!$AC$24,'[1]女子の部'!$B$11:$I$37,6)</f>
        <v>牧野　里紗①</v>
      </c>
      <c r="P47" s="39"/>
      <c r="Q47" s="42"/>
      <c r="R47" s="37"/>
      <c r="S47" s="41"/>
      <c r="T47" s="68" t="str">
        <f>VLOOKUP('[1]女子の部'!$AC$24,'[1]女子の部'!$B$11:$I$37,7)</f>
        <v>冨永　祥子①</v>
      </c>
      <c r="U47" s="39"/>
      <c r="V47" s="42"/>
      <c r="W47" s="37"/>
      <c r="X47" s="41"/>
      <c r="Y47" s="68" t="str">
        <f>VLOOKUP('[1]女子の部'!$AC$24,'[1]女子の部'!$B$11:$I$37,8)</f>
        <v>江頭　佑実③</v>
      </c>
      <c r="Z47" s="39"/>
      <c r="AA47" s="43"/>
      <c r="AB47" s="44"/>
    </row>
    <row r="48" spans="2:28" s="45" customFormat="1" ht="12.75" customHeight="1">
      <c r="B48" s="46"/>
      <c r="C48" s="47" t="str">
        <f>VLOOKUP('[1]女子の部'!$AC$24,'[1]女子の部'!$B$11:$I$37,3)</f>
        <v>（池上　尊子）</v>
      </c>
      <c r="D48" s="48"/>
      <c r="E48" s="70"/>
      <c r="F48" s="50">
        <f>'[1]女子の部'!AJ94</f>
        <v>11</v>
      </c>
      <c r="G48" s="51">
        <f>'[1]女子の部'!AL94</f>
        <v>0.00744212962962963</v>
      </c>
      <c r="H48" s="52"/>
      <c r="I48" s="53">
        <f>'[1]女子の部'!P94</f>
        <v>10</v>
      </c>
      <c r="J48" s="54">
        <f>'[1]女子の部'!R94</f>
        <v>0.012407407407407383</v>
      </c>
      <c r="K48" s="50">
        <f>'[1]女子の部'!AN94</f>
        <v>11</v>
      </c>
      <c r="L48" s="51">
        <f>'[1]女子の部'!AP94</f>
        <v>0.00497</v>
      </c>
      <c r="M48" s="52"/>
      <c r="N48" s="53">
        <f>'[1]女子の部'!T94</f>
        <v>15</v>
      </c>
      <c r="O48" s="54">
        <f>'[1]女子の部'!V94</f>
        <v>0.01769675925925923</v>
      </c>
      <c r="P48" s="50">
        <f>'[1]女子の部'!AR94</f>
        <v>27</v>
      </c>
      <c r="Q48" s="51">
        <f>'[1]女子の部'!AT94</f>
        <v>0.00529</v>
      </c>
      <c r="R48" s="52"/>
      <c r="S48" s="53">
        <f>'[1]女子の部'!X94</f>
        <v>20</v>
      </c>
      <c r="T48" s="54">
        <f>'[1]女子の部'!Z94</f>
        <v>0.02292824074074075</v>
      </c>
      <c r="U48" s="50">
        <f>'[1]女子の部'!AV94</f>
        <v>24</v>
      </c>
      <c r="V48" s="51">
        <f>'[1]女子の部'!AX94</f>
        <v>0.00523</v>
      </c>
      <c r="W48" s="52"/>
      <c r="X48" s="53">
        <f>'[1]女子の部'!AB94</f>
        <v>14</v>
      </c>
      <c r="Y48" s="54">
        <f>'[1]女子の部'!AD94</f>
        <v>0.030138888888888913</v>
      </c>
      <c r="Z48" s="50">
        <f>'[1]女子の部'!AZ94</f>
        <v>3</v>
      </c>
      <c r="AA48" s="55">
        <f>'[1]女子の部'!BB94</f>
        <v>0.00721</v>
      </c>
      <c r="AB48" s="56">
        <f>Y48</f>
        <v>0.030138888888888913</v>
      </c>
    </row>
    <row r="49" spans="2:28" ht="4.5" customHeight="1">
      <c r="B49" s="57"/>
      <c r="C49" s="58"/>
      <c r="D49" s="59"/>
      <c r="E49" s="71"/>
      <c r="F49" s="61"/>
      <c r="G49" s="62"/>
      <c r="H49" s="59"/>
      <c r="I49" s="63"/>
      <c r="J49" s="72"/>
      <c r="K49" s="61"/>
      <c r="L49" s="62"/>
      <c r="M49" s="59"/>
      <c r="N49" s="63"/>
      <c r="O49" s="72"/>
      <c r="P49" s="61"/>
      <c r="Q49" s="65"/>
      <c r="R49" s="59"/>
      <c r="S49" s="63"/>
      <c r="T49" s="72"/>
      <c r="U49" s="61"/>
      <c r="V49" s="65"/>
      <c r="W49" s="59"/>
      <c r="X49" s="63"/>
      <c r="Y49" s="72"/>
      <c r="Z49" s="61"/>
      <c r="AA49" s="66"/>
      <c r="AB49" s="67"/>
    </row>
    <row r="50" spans="2:28" s="13" customFormat="1" ht="20.25" customHeight="1">
      <c r="B50" s="35">
        <v>15</v>
      </c>
      <c r="C50" s="36" t="str">
        <f>VLOOKUP('[1]女子の部'!$AC$25,'[1]女子の部'!$B$11:$I$37,2)</f>
        <v>二　見(八　代)</v>
      </c>
      <c r="D50" s="37"/>
      <c r="E50" s="68" t="str">
        <f>VLOOKUP('[1]女子の部'!$AC$25,'[1]女子の部'!$B$11:$I$37,4)</f>
        <v>谷口　絵理③</v>
      </c>
      <c r="F50" s="39"/>
      <c r="G50" s="40"/>
      <c r="H50" s="37"/>
      <c r="I50" s="41"/>
      <c r="J50" s="68" t="str">
        <f>VLOOKUP('[1]女子の部'!$AC$25,'[1]女子の部'!$B$11:$I$37,5)</f>
        <v>小山かんな③</v>
      </c>
      <c r="K50" s="39"/>
      <c r="L50" s="40"/>
      <c r="M50" s="37"/>
      <c r="N50" s="41"/>
      <c r="O50" s="68" t="str">
        <f>VLOOKUP('[1]女子の部'!$AC$25,'[1]女子の部'!$B$11:$I$37,6)</f>
        <v>松永美菜子③</v>
      </c>
      <c r="P50" s="39"/>
      <c r="Q50" s="42"/>
      <c r="R50" s="37"/>
      <c r="S50" s="41"/>
      <c r="T50" s="68" t="str">
        <f>VLOOKUP('[1]女子の部'!$AC$25,'[1]女子の部'!$B$11:$I$37,7)</f>
        <v>本村　友美③</v>
      </c>
      <c r="U50" s="39"/>
      <c r="V50" s="42"/>
      <c r="W50" s="37"/>
      <c r="X50" s="41"/>
      <c r="Y50" s="68" t="str">
        <f>VLOOKUP('[1]女子の部'!$AC$25,'[1]女子の部'!$B$11:$I$37,8)</f>
        <v>柿本友里恵③</v>
      </c>
      <c r="Z50" s="39"/>
      <c r="AA50" s="43"/>
      <c r="AB50" s="44"/>
    </row>
    <row r="51" spans="2:28" s="45" customFormat="1" ht="12.75" customHeight="1">
      <c r="B51" s="46"/>
      <c r="C51" s="47" t="str">
        <f>VLOOKUP('[1]女子の部'!$AC$25,'[1]女子の部'!$B$11:$I$37,3)</f>
        <v>（久保田義久）</v>
      </c>
      <c r="D51" s="48"/>
      <c r="E51" s="70"/>
      <c r="F51" s="50">
        <f>'[1]女子の部'!AJ95</f>
        <v>15</v>
      </c>
      <c r="G51" s="51">
        <f>'[1]女子の部'!AL95</f>
        <v>0.007511574074074074</v>
      </c>
      <c r="H51" s="52"/>
      <c r="I51" s="53">
        <f>'[1]女子の部'!P95</f>
        <v>18</v>
      </c>
      <c r="J51" s="54">
        <f>'[1]女子の部'!R95</f>
        <v>0.01270833333333331</v>
      </c>
      <c r="K51" s="50">
        <f>'[1]女子の部'!AN95</f>
        <v>23</v>
      </c>
      <c r="L51" s="51">
        <f>'[1]女子の部'!AP95</f>
        <v>0.0052</v>
      </c>
      <c r="M51" s="52"/>
      <c r="N51" s="53">
        <f>'[1]女子の部'!T95</f>
        <v>19</v>
      </c>
      <c r="O51" s="54">
        <f>'[1]女子の部'!V95</f>
        <v>0.0178125</v>
      </c>
      <c r="P51" s="50">
        <f>'[1]女子の部'!AR95</f>
        <v>19</v>
      </c>
      <c r="Q51" s="51">
        <f>'[1]女子の部'!AT95</f>
        <v>0.0051</v>
      </c>
      <c r="R51" s="52"/>
      <c r="S51" s="53">
        <f>'[1]女子の部'!X95</f>
        <v>19</v>
      </c>
      <c r="T51" s="54">
        <f>'[1]女子の部'!Z95</f>
        <v>0.0229050925925926</v>
      </c>
      <c r="U51" s="50">
        <f>'[1]女子の部'!AV95</f>
        <v>20</v>
      </c>
      <c r="V51" s="51">
        <f>'[1]女子の部'!AX95</f>
        <v>0.00509</v>
      </c>
      <c r="W51" s="52"/>
      <c r="X51" s="53">
        <f>'[1]女子の部'!AB95</f>
        <v>15</v>
      </c>
      <c r="Y51" s="54">
        <f>'[1]女子の部'!AD95</f>
        <v>0.030254629629629656</v>
      </c>
      <c r="Z51" s="50">
        <f>'[1]女子の部'!AZ95</f>
        <v>6</v>
      </c>
      <c r="AA51" s="55">
        <f>'[1]女子の部'!BB95</f>
        <v>0.00735</v>
      </c>
      <c r="AB51" s="56">
        <f>Y51</f>
        <v>0.030254629629629656</v>
      </c>
    </row>
    <row r="52" spans="2:28" ht="4.5" customHeight="1">
      <c r="B52" s="57"/>
      <c r="C52" s="58"/>
      <c r="D52" s="59"/>
      <c r="E52" s="71"/>
      <c r="F52" s="61"/>
      <c r="G52" s="62"/>
      <c r="H52" s="59"/>
      <c r="I52" s="63"/>
      <c r="J52" s="72"/>
      <c r="K52" s="61"/>
      <c r="L52" s="62"/>
      <c r="M52" s="59"/>
      <c r="N52" s="63"/>
      <c r="O52" s="72"/>
      <c r="P52" s="61"/>
      <c r="Q52" s="65"/>
      <c r="R52" s="59"/>
      <c r="S52" s="63"/>
      <c r="T52" s="72"/>
      <c r="U52" s="61"/>
      <c r="V52" s="65"/>
      <c r="W52" s="59"/>
      <c r="X52" s="63"/>
      <c r="Y52" s="72"/>
      <c r="Z52" s="61"/>
      <c r="AA52" s="66"/>
      <c r="AB52" s="67"/>
    </row>
    <row r="53" spans="2:28" s="13" customFormat="1" ht="20.25" customHeight="1">
      <c r="B53" s="35">
        <v>16</v>
      </c>
      <c r="C53" s="36" t="str">
        <f>VLOOKUP('[1]女子の部'!$AC$26,'[1]女子の部'!$B$11:$I$37,2)</f>
        <v>荒尾三(荒尾市)</v>
      </c>
      <c r="D53" s="37"/>
      <c r="E53" s="68" t="str">
        <f>VLOOKUP('[1]女子の部'!$AC$26,'[1]女子の部'!$B$11:$I$37,4)</f>
        <v>吉田明日香②</v>
      </c>
      <c r="F53" s="39"/>
      <c r="G53" s="40"/>
      <c r="H53" s="37"/>
      <c r="I53" s="41"/>
      <c r="J53" s="68" t="str">
        <f>VLOOKUP('[1]女子の部'!$AC$26,'[1]女子の部'!$B$11:$I$37,5)</f>
        <v>太田黒里帆③</v>
      </c>
      <c r="K53" s="39"/>
      <c r="L53" s="40"/>
      <c r="M53" s="37"/>
      <c r="N53" s="41"/>
      <c r="O53" s="68" t="str">
        <f>VLOOKUP('[1]女子の部'!$AC$26,'[1]女子の部'!$B$11:$I$37,6)</f>
        <v>友枝　李果③</v>
      </c>
      <c r="P53" s="39"/>
      <c r="Q53" s="42"/>
      <c r="R53" s="37"/>
      <c r="S53" s="41"/>
      <c r="T53" s="68" t="str">
        <f>VLOOKUP('[1]女子の部'!$AC$26,'[1]女子の部'!$B$11:$I$37,7)</f>
        <v>山﨑　真子③</v>
      </c>
      <c r="U53" s="39"/>
      <c r="V53" s="42"/>
      <c r="W53" s="37"/>
      <c r="X53" s="41"/>
      <c r="Y53" s="68" t="str">
        <f>VLOOKUP('[1]女子の部'!$AC$26,'[1]女子の部'!$B$11:$I$37,8)</f>
        <v>内田奈津実③</v>
      </c>
      <c r="Z53" s="39"/>
      <c r="AA53" s="43"/>
      <c r="AB53" s="44"/>
    </row>
    <row r="54" spans="2:28" s="45" customFormat="1" ht="12.75" customHeight="1">
      <c r="B54" s="46"/>
      <c r="C54" s="47" t="str">
        <f>VLOOKUP('[1]女子の部'!$AC$26,'[1]女子の部'!$B$11:$I$37,3)</f>
        <v>（江口　大悟）</v>
      </c>
      <c r="D54" s="48"/>
      <c r="E54" s="70"/>
      <c r="F54" s="50">
        <f>'[1]女子の部'!AJ96</f>
        <v>18</v>
      </c>
      <c r="G54" s="51">
        <f>'[1]女子の部'!AL96</f>
        <v>0.00769675925925926</v>
      </c>
      <c r="H54" s="52"/>
      <c r="I54" s="53">
        <f>'[1]女子の部'!P96</f>
        <v>15</v>
      </c>
      <c r="J54" s="54">
        <f>'[1]女子の部'!R96</f>
        <v>0.012557870370370346</v>
      </c>
      <c r="K54" s="50">
        <f>'[1]女子の部'!AN96</f>
        <v>7</v>
      </c>
      <c r="L54" s="51">
        <f>'[1]女子の部'!AP96</f>
        <v>0.00486</v>
      </c>
      <c r="M54" s="52"/>
      <c r="N54" s="53">
        <f>'[1]女子の部'!T96</f>
        <v>12</v>
      </c>
      <c r="O54" s="54">
        <f>'[1]女子の部'!V96</f>
        <v>0.017476851851851827</v>
      </c>
      <c r="P54" s="50">
        <f>'[1]女子の部'!AR96</f>
        <v>11</v>
      </c>
      <c r="Q54" s="51">
        <f>'[1]女子の部'!AT96</f>
        <v>0.00492</v>
      </c>
      <c r="R54" s="52"/>
      <c r="S54" s="53">
        <f>'[1]女子の部'!X96</f>
        <v>12</v>
      </c>
      <c r="T54" s="54">
        <f>'[1]女子の部'!Z96</f>
        <v>0.022557870370370374</v>
      </c>
      <c r="U54" s="50">
        <f>'[1]女子の部'!AV96</f>
        <v>19</v>
      </c>
      <c r="V54" s="51">
        <f>'[1]女子の部'!AX96</f>
        <v>0.00508</v>
      </c>
      <c r="W54" s="52"/>
      <c r="X54" s="53">
        <f>'[1]女子の部'!AB96</f>
        <v>16</v>
      </c>
      <c r="Y54" s="54">
        <f>'[1]女子の部'!AD96</f>
        <v>0.030254629629629656</v>
      </c>
      <c r="Z54" s="50">
        <f>'[1]女子の部'!AZ96</f>
        <v>19</v>
      </c>
      <c r="AA54" s="55">
        <f>'[1]女子の部'!BB96</f>
        <v>0.0077</v>
      </c>
      <c r="AB54" s="56">
        <f>Y54</f>
        <v>0.030254629629629656</v>
      </c>
    </row>
    <row r="55" spans="2:28" ht="4.5" customHeight="1">
      <c r="B55" s="57"/>
      <c r="C55" s="58"/>
      <c r="D55" s="59"/>
      <c r="E55" s="71"/>
      <c r="F55" s="61"/>
      <c r="G55" s="62"/>
      <c r="H55" s="59"/>
      <c r="I55" s="63"/>
      <c r="J55" s="72"/>
      <c r="K55" s="61"/>
      <c r="L55" s="62"/>
      <c r="M55" s="59"/>
      <c r="N55" s="63"/>
      <c r="O55" s="72"/>
      <c r="P55" s="61"/>
      <c r="Q55" s="65"/>
      <c r="R55" s="59"/>
      <c r="S55" s="63"/>
      <c r="T55" s="72"/>
      <c r="U55" s="61"/>
      <c r="V55" s="65"/>
      <c r="W55" s="59"/>
      <c r="X55" s="63"/>
      <c r="Y55" s="72"/>
      <c r="Z55" s="61"/>
      <c r="AA55" s="66"/>
      <c r="AB55" s="67"/>
    </row>
    <row r="56" spans="2:28" s="13" customFormat="1" ht="20.25" customHeight="1">
      <c r="B56" s="35">
        <v>17</v>
      </c>
      <c r="C56" s="73" t="str">
        <f>VLOOKUP('[1]女子の部'!$AC$27,'[1]女子の部'!$B$11:$I$37,2)</f>
        <v>下益城城南(宇城郡市）</v>
      </c>
      <c r="D56" s="37"/>
      <c r="E56" s="68" t="str">
        <f>VLOOKUP('[1]女子の部'!$AC$27,'[1]女子の部'!$B$11:$I$37,4)</f>
        <v>杉山　志保②</v>
      </c>
      <c r="F56" s="39"/>
      <c r="G56" s="40"/>
      <c r="H56" s="37"/>
      <c r="I56" s="41"/>
      <c r="J56" s="68" t="str">
        <f>VLOOKUP('[1]女子の部'!$AC$27,'[1]女子の部'!$B$11:$I$37,5)</f>
        <v>大川　友希①</v>
      </c>
      <c r="K56" s="39"/>
      <c r="L56" s="40"/>
      <c r="M56" s="37"/>
      <c r="N56" s="41"/>
      <c r="O56" s="68" t="str">
        <f>VLOOKUP('[1]女子の部'!$AC$27,'[1]女子の部'!$B$11:$I$37,6)</f>
        <v>坂井　華海②</v>
      </c>
      <c r="P56" s="39"/>
      <c r="Q56" s="42"/>
      <c r="R56" s="37"/>
      <c r="S56" s="41"/>
      <c r="T56" s="68" t="str">
        <f>VLOOKUP('[1]女子の部'!$AC$27,'[1]女子の部'!$B$11:$I$37,7)</f>
        <v>西坂　　唯③</v>
      </c>
      <c r="U56" s="39"/>
      <c r="V56" s="42"/>
      <c r="W56" s="37"/>
      <c r="X56" s="41"/>
      <c r="Y56" s="68" t="str">
        <f>VLOOKUP('[1]女子の部'!$AC$27,'[1]女子の部'!$B$11:$I$37,8)</f>
        <v>稲葉　　望②</v>
      </c>
      <c r="Z56" s="39"/>
      <c r="AA56" s="43"/>
      <c r="AB56" s="44"/>
    </row>
    <row r="57" spans="2:28" s="45" customFormat="1" ht="12.75" customHeight="1">
      <c r="B57" s="46"/>
      <c r="C57" s="47" t="str">
        <f>VLOOKUP('[1]女子の部'!$AC$27,'[1]女子の部'!$B$11:$I$37,3)</f>
        <v>（松村　　誠）</v>
      </c>
      <c r="D57" s="48"/>
      <c r="E57" s="70"/>
      <c r="F57" s="50">
        <f>'[1]女子の部'!AJ97</f>
        <v>17</v>
      </c>
      <c r="G57" s="51">
        <f>'[1]女子の部'!AL97</f>
        <v>0.007627314814814814</v>
      </c>
      <c r="H57" s="52"/>
      <c r="I57" s="53">
        <f>'[1]女子の部'!P97</f>
        <v>19</v>
      </c>
      <c r="J57" s="54">
        <f>'[1]女子の部'!R97</f>
        <v>0.012789351851851826</v>
      </c>
      <c r="K57" s="50">
        <f>'[1]女子の部'!AN97</f>
        <v>22</v>
      </c>
      <c r="L57" s="51">
        <f>'[1]女子の部'!AP97</f>
        <v>0.00516</v>
      </c>
      <c r="M57" s="52"/>
      <c r="N57" s="53">
        <f>'[1]女子の部'!T97</f>
        <v>14</v>
      </c>
      <c r="O57" s="54">
        <f>'[1]女子の部'!V97</f>
        <v>0.01768518518518516</v>
      </c>
      <c r="P57" s="50">
        <f>'[1]女子の部'!AR97</f>
        <v>10</v>
      </c>
      <c r="Q57" s="51">
        <f>'[1]女子の部'!AT97</f>
        <v>0.0049</v>
      </c>
      <c r="R57" s="52"/>
      <c r="S57" s="53">
        <f>'[1]女子の部'!X97</f>
        <v>16</v>
      </c>
      <c r="T57" s="54">
        <f>'[1]女子の部'!Z97</f>
        <v>0.022800925925925933</v>
      </c>
      <c r="U57" s="50">
        <f>'[1]女子の部'!AV97</f>
        <v>23</v>
      </c>
      <c r="V57" s="51">
        <f>'[1]女子の部'!AX97</f>
        <v>0.00512</v>
      </c>
      <c r="W57" s="52"/>
      <c r="X57" s="53">
        <f>'[1]女子の部'!AB97</f>
        <v>17</v>
      </c>
      <c r="Y57" s="54">
        <f>'[1]女子の部'!AD97</f>
        <v>0.030347222222222248</v>
      </c>
      <c r="Z57" s="50">
        <f>'[1]女子の部'!AZ97</f>
        <v>11</v>
      </c>
      <c r="AA57" s="55">
        <f>'[1]女子の部'!BB97</f>
        <v>0.00755</v>
      </c>
      <c r="AB57" s="56">
        <f>Y57</f>
        <v>0.030347222222222248</v>
      </c>
    </row>
    <row r="58" spans="2:28" ht="4.5" customHeight="1">
      <c r="B58" s="57"/>
      <c r="C58" s="58"/>
      <c r="D58" s="59"/>
      <c r="E58" s="71"/>
      <c r="F58" s="61"/>
      <c r="G58" s="62"/>
      <c r="H58" s="59"/>
      <c r="I58" s="63"/>
      <c r="J58" s="72"/>
      <c r="K58" s="61"/>
      <c r="L58" s="62"/>
      <c r="M58" s="59"/>
      <c r="N58" s="63"/>
      <c r="O58" s="72"/>
      <c r="P58" s="61"/>
      <c r="Q58" s="65"/>
      <c r="R58" s="59"/>
      <c r="S58" s="63"/>
      <c r="T58" s="72"/>
      <c r="U58" s="61"/>
      <c r="V58" s="65"/>
      <c r="W58" s="59"/>
      <c r="X58" s="63"/>
      <c r="Y58" s="72"/>
      <c r="Z58" s="61"/>
      <c r="AA58" s="66"/>
      <c r="AB58" s="67"/>
    </row>
    <row r="59" spans="2:28" s="13" customFormat="1" ht="20.25" customHeight="1">
      <c r="B59" s="35">
        <v>18</v>
      </c>
      <c r="C59" s="36" t="str">
        <f>VLOOKUP('[1]女子の部'!$AC$28,'[1]女子の部'!$B$11:$I$37,2)</f>
        <v>水俣三(芦北水俣)</v>
      </c>
      <c r="D59" s="37"/>
      <c r="E59" s="68" t="str">
        <f>VLOOKUP('[1]女子の部'!$AC$28,'[1]女子の部'!$B$11:$I$37,4)</f>
        <v>志水　　紬③</v>
      </c>
      <c r="F59" s="39"/>
      <c r="G59" s="40"/>
      <c r="H59" s="37"/>
      <c r="I59" s="41"/>
      <c r="J59" s="68" t="str">
        <f>VLOOKUP('[1]女子の部'!$AC$28,'[1]女子の部'!$B$11:$I$37,5)</f>
        <v>大和　小春①</v>
      </c>
      <c r="K59" s="39"/>
      <c r="L59" s="40"/>
      <c r="M59" s="37"/>
      <c r="N59" s="41"/>
      <c r="O59" s="68" t="str">
        <f>VLOOKUP('[1]女子の部'!$AC$28,'[1]女子の部'!$B$11:$I$37,6)</f>
        <v>野崎　亜美②</v>
      </c>
      <c r="P59" s="39"/>
      <c r="Q59" s="42"/>
      <c r="R59" s="37"/>
      <c r="S59" s="41"/>
      <c r="T59" s="68" t="str">
        <f>VLOOKUP('[1]女子の部'!$AC$28,'[1]女子の部'!$B$11:$I$37,7)</f>
        <v>竹下なな子③</v>
      </c>
      <c r="U59" s="39"/>
      <c r="V59" s="42"/>
      <c r="W59" s="37"/>
      <c r="X59" s="41"/>
      <c r="Y59" s="68" t="str">
        <f>VLOOKUP('[1]女子の部'!$AC$28,'[1]女子の部'!$B$11:$I$37,8)</f>
        <v>草野　実結②</v>
      </c>
      <c r="Z59" s="39"/>
      <c r="AA59" s="43"/>
      <c r="AB59" s="44"/>
    </row>
    <row r="60" spans="2:28" s="45" customFormat="1" ht="12.75" customHeight="1">
      <c r="B60" s="46"/>
      <c r="C60" s="47" t="str">
        <f>VLOOKUP('[1]女子の部'!$AC$28,'[1]女子の部'!$B$11:$I$37,3)</f>
        <v>（新立　正也）</v>
      </c>
      <c r="D60" s="48"/>
      <c r="E60" s="70"/>
      <c r="F60" s="50">
        <f>'[1]女子の部'!AJ98</f>
        <v>20</v>
      </c>
      <c r="G60" s="51">
        <f>'[1]女子の部'!AL98</f>
        <v>0.007800925925925925</v>
      </c>
      <c r="H60" s="52"/>
      <c r="I60" s="53">
        <f>'[1]女子の部'!P98</f>
        <v>20</v>
      </c>
      <c r="J60" s="54">
        <f>'[1]女子の部'!R98</f>
        <v>0.012916666666666642</v>
      </c>
      <c r="K60" s="50">
        <f>'[1]女子の部'!AN98</f>
        <v>19</v>
      </c>
      <c r="L60" s="51">
        <f>'[1]女子の部'!AP98</f>
        <v>0.00512</v>
      </c>
      <c r="M60" s="52"/>
      <c r="N60" s="53">
        <f>'[1]女子の部'!T98</f>
        <v>20</v>
      </c>
      <c r="O60" s="54">
        <f>'[1]女子の部'!V98</f>
        <v>0.017893518518518496</v>
      </c>
      <c r="P60" s="50">
        <f>'[1]女子の部'!AR98</f>
        <v>12</v>
      </c>
      <c r="Q60" s="51">
        <f>'[1]女子の部'!AT98</f>
        <v>0.00498</v>
      </c>
      <c r="R60" s="52"/>
      <c r="S60" s="53">
        <f>'[1]女子の部'!X98</f>
        <v>18</v>
      </c>
      <c r="T60" s="54">
        <f>'[1]女子の部'!Z98</f>
        <v>0.022870370370370374</v>
      </c>
      <c r="U60" s="50">
        <f>'[1]女子の部'!AV98</f>
        <v>15</v>
      </c>
      <c r="V60" s="51">
        <f>'[1]女子の部'!AX98</f>
        <v>0.00498</v>
      </c>
      <c r="W60" s="52"/>
      <c r="X60" s="53">
        <f>'[1]女子の部'!AB98</f>
        <v>18</v>
      </c>
      <c r="Y60" s="54">
        <f>'[1]女子の部'!AD98</f>
        <v>0.03038194444444447</v>
      </c>
      <c r="Z60" s="50">
        <f>'[1]女子の部'!AZ98</f>
        <v>9</v>
      </c>
      <c r="AA60" s="55">
        <f>'[1]女子の部'!BB98</f>
        <v>0.00751</v>
      </c>
      <c r="AB60" s="56">
        <f>Y60</f>
        <v>0.03038194444444447</v>
      </c>
    </row>
    <row r="61" spans="2:28" ht="4.5" customHeight="1">
      <c r="B61" s="57"/>
      <c r="C61" s="58"/>
      <c r="D61" s="59"/>
      <c r="E61" s="71"/>
      <c r="F61" s="61"/>
      <c r="G61" s="62"/>
      <c r="H61" s="59"/>
      <c r="I61" s="63"/>
      <c r="J61" s="72"/>
      <c r="K61" s="61"/>
      <c r="L61" s="62"/>
      <c r="M61" s="59"/>
      <c r="N61" s="63"/>
      <c r="O61" s="72"/>
      <c r="P61" s="61"/>
      <c r="Q61" s="65"/>
      <c r="R61" s="59"/>
      <c r="S61" s="63"/>
      <c r="T61" s="72"/>
      <c r="U61" s="61"/>
      <c r="V61" s="65"/>
      <c r="W61" s="59"/>
      <c r="X61" s="63"/>
      <c r="Y61" s="72"/>
      <c r="Z61" s="61"/>
      <c r="AA61" s="66"/>
      <c r="AB61" s="67"/>
    </row>
    <row r="62" spans="2:28" s="13" customFormat="1" ht="20.25" customHeight="1">
      <c r="B62" s="35">
        <v>19</v>
      </c>
      <c r="C62" s="36" t="str">
        <f>VLOOKUP('[1]女子の部'!$AC$29,'[1]女子の部'!$B$11:$I$37,2)</f>
        <v>高　森(阿蘇郡市)</v>
      </c>
      <c r="D62" s="37"/>
      <c r="E62" s="68" t="str">
        <f>VLOOKUP('[1]女子の部'!$AC$29,'[1]女子の部'!$B$11:$I$37,4)</f>
        <v>谷川あずみ③</v>
      </c>
      <c r="F62" s="39"/>
      <c r="G62" s="40"/>
      <c r="H62" s="37"/>
      <c r="I62" s="41"/>
      <c r="J62" s="68" t="str">
        <f>VLOOKUP('[1]女子の部'!$AC$29,'[1]女子の部'!$B$11:$I$37,5)</f>
        <v>今村美寿瑞②</v>
      </c>
      <c r="K62" s="39"/>
      <c r="L62" s="40"/>
      <c r="M62" s="37"/>
      <c r="N62" s="41"/>
      <c r="O62" s="68" t="str">
        <f>VLOOKUP('[1]女子の部'!$AC$29,'[1]女子の部'!$B$11:$I$37,6)</f>
        <v>下田　莉早③</v>
      </c>
      <c r="P62" s="39"/>
      <c r="Q62" s="42"/>
      <c r="R62" s="37"/>
      <c r="S62" s="41"/>
      <c r="T62" s="68" t="str">
        <f>VLOOKUP('[1]女子の部'!$AC$29,'[1]女子の部'!$B$11:$I$37,7)</f>
        <v>高木　智可③</v>
      </c>
      <c r="U62" s="39"/>
      <c r="V62" s="42"/>
      <c r="W62" s="37"/>
      <c r="X62" s="41"/>
      <c r="Y62" s="68" t="str">
        <f>VLOOKUP('[1]女子の部'!$AC$29,'[1]女子の部'!$B$11:$I$37,8)</f>
        <v>東　可南子③</v>
      </c>
      <c r="Z62" s="39"/>
      <c r="AA62" s="43"/>
      <c r="AB62" s="44"/>
    </row>
    <row r="63" spans="2:28" s="45" customFormat="1" ht="12.75" customHeight="1">
      <c r="B63" s="46"/>
      <c r="C63" s="47" t="str">
        <f>VLOOKUP('[1]女子の部'!$AC$29,'[1]女子の部'!$B$11:$I$37,3)</f>
        <v>（志賀　貴文）</v>
      </c>
      <c r="D63" s="48"/>
      <c r="E63" s="70"/>
      <c r="F63" s="50">
        <f>'[1]女子の部'!AJ99</f>
        <v>9</v>
      </c>
      <c r="G63" s="51">
        <f>'[1]女子の部'!AL99</f>
        <v>0.007418981481481482</v>
      </c>
      <c r="H63" s="52"/>
      <c r="I63" s="53">
        <f>'[1]女子の部'!P99</f>
        <v>11</v>
      </c>
      <c r="J63" s="54">
        <f>'[1]女子の部'!R99</f>
        <v>0.012476851851851826</v>
      </c>
      <c r="K63" s="50">
        <f>'[1]女子の部'!AN99</f>
        <v>16</v>
      </c>
      <c r="L63" s="51">
        <f>'[1]女子の部'!AP99</f>
        <v>0.00506</v>
      </c>
      <c r="M63" s="52"/>
      <c r="N63" s="53">
        <f>'[1]女子の部'!T99</f>
        <v>16</v>
      </c>
      <c r="O63" s="54">
        <f>'[1]女子の部'!V99</f>
        <v>0.01770833333333331</v>
      </c>
      <c r="P63" s="50">
        <f>'[1]女子の部'!AR99</f>
        <v>24</v>
      </c>
      <c r="Q63" s="51">
        <f>'[1]女子の部'!AT99</f>
        <v>0.00523</v>
      </c>
      <c r="R63" s="52"/>
      <c r="S63" s="53">
        <f>'[1]女子の部'!X99</f>
        <v>17</v>
      </c>
      <c r="T63" s="54">
        <f>'[1]女子の部'!Z99</f>
        <v>0.0228125</v>
      </c>
      <c r="U63" s="50">
        <f>'[1]女子の部'!AV99</f>
        <v>21</v>
      </c>
      <c r="V63" s="51">
        <f>'[1]女子の部'!AX99</f>
        <v>0.0051</v>
      </c>
      <c r="W63" s="52"/>
      <c r="X63" s="53">
        <f>'[1]女子の部'!AB99</f>
        <v>19</v>
      </c>
      <c r="Y63" s="54">
        <f>'[1]女子の部'!AD99</f>
        <v>0.030405092592592615</v>
      </c>
      <c r="Z63" s="50">
        <f>'[1]女子の部'!AZ99</f>
        <v>15</v>
      </c>
      <c r="AA63" s="55">
        <f>'[1]女子の部'!BB99</f>
        <v>0.00759</v>
      </c>
      <c r="AB63" s="56">
        <f>Y63</f>
        <v>0.030405092592592615</v>
      </c>
    </row>
    <row r="64" spans="2:28" ht="4.5" customHeight="1">
      <c r="B64" s="57"/>
      <c r="C64" s="58"/>
      <c r="D64" s="59"/>
      <c r="E64" s="71"/>
      <c r="F64" s="61"/>
      <c r="G64" s="62"/>
      <c r="H64" s="59"/>
      <c r="I64" s="63"/>
      <c r="J64" s="72"/>
      <c r="K64" s="61"/>
      <c r="L64" s="62"/>
      <c r="M64" s="59"/>
      <c r="N64" s="63"/>
      <c r="O64" s="72"/>
      <c r="P64" s="61"/>
      <c r="Q64" s="65"/>
      <c r="R64" s="59"/>
      <c r="S64" s="63"/>
      <c r="T64" s="72"/>
      <c r="U64" s="61"/>
      <c r="V64" s="65"/>
      <c r="W64" s="59"/>
      <c r="X64" s="63"/>
      <c r="Y64" s="72"/>
      <c r="Z64" s="61"/>
      <c r="AA64" s="66"/>
      <c r="AB64" s="67"/>
    </row>
    <row r="65" spans="2:28" s="13" customFormat="1" ht="20.25" customHeight="1">
      <c r="B65" s="35">
        <v>20</v>
      </c>
      <c r="C65" s="36" t="str">
        <f>VLOOKUP('[1]女子の部'!$AC$30,'[1]女子の部'!$B$11:$I$37,2)</f>
        <v>水俣二(芦北水俣)</v>
      </c>
      <c r="D65" s="37"/>
      <c r="E65" s="68" t="str">
        <f>VLOOKUP('[1]女子の部'!$AC$30,'[1]女子の部'!$B$11:$I$37,4)</f>
        <v>中村　　愛②</v>
      </c>
      <c r="F65" s="39"/>
      <c r="G65" s="40"/>
      <c r="H65" s="37"/>
      <c r="I65" s="41"/>
      <c r="J65" s="68" t="str">
        <f>VLOOKUP('[1]女子の部'!$AC$30,'[1]女子の部'!$B$11:$I$37,5)</f>
        <v>松田奈々美①</v>
      </c>
      <c r="K65" s="39"/>
      <c r="L65" s="40"/>
      <c r="M65" s="37"/>
      <c r="N65" s="41"/>
      <c r="O65" s="68" t="str">
        <f>VLOOKUP('[1]女子の部'!$AC$30,'[1]女子の部'!$B$11:$I$37,6)</f>
        <v>本井　佳奈③</v>
      </c>
      <c r="P65" s="39"/>
      <c r="Q65" s="42"/>
      <c r="R65" s="37"/>
      <c r="S65" s="41"/>
      <c r="T65" s="68" t="str">
        <f>VLOOKUP('[1]女子の部'!$AC$30,'[1]女子の部'!$B$11:$I$37,7)</f>
        <v>荒木　美里③</v>
      </c>
      <c r="U65" s="39"/>
      <c r="V65" s="42"/>
      <c r="W65" s="37"/>
      <c r="X65" s="41"/>
      <c r="Y65" s="68" t="str">
        <f>VLOOKUP('[1]女子の部'!$AC$30,'[1]女子の部'!$B$11:$I$37,8)</f>
        <v>岡　　侑奈②</v>
      </c>
      <c r="Z65" s="39"/>
      <c r="AA65" s="43"/>
      <c r="AB65" s="44"/>
    </row>
    <row r="66" spans="2:28" s="45" customFormat="1" ht="12.75" customHeight="1">
      <c r="B66" s="46"/>
      <c r="C66" s="47" t="str">
        <f>VLOOKUP('[1]女子の部'!$AC$30,'[1]女子の部'!$B$11:$I$37,3)</f>
        <v>（倉岡　和彦）</v>
      </c>
      <c r="D66" s="48"/>
      <c r="E66" s="70"/>
      <c r="F66" s="50">
        <f>'[1]女子の部'!AJ100</f>
        <v>13</v>
      </c>
      <c r="G66" s="51">
        <f>'[1]女子の部'!AL100</f>
        <v>0.007476851851851852</v>
      </c>
      <c r="H66" s="52"/>
      <c r="I66" s="53">
        <f>'[1]女子の部'!P100</f>
        <v>16</v>
      </c>
      <c r="J66" s="54">
        <f>'[1]女子の部'!R100</f>
        <v>0.012569444444444421</v>
      </c>
      <c r="K66" s="50">
        <f>'[1]女子の部'!AN100</f>
        <v>18</v>
      </c>
      <c r="L66" s="51">
        <f>'[1]女子の部'!AP100</f>
        <v>0.00509</v>
      </c>
      <c r="M66" s="52"/>
      <c r="N66" s="53">
        <f>'[1]女子の部'!T100</f>
        <v>17</v>
      </c>
      <c r="O66" s="54">
        <f>'[1]女子の部'!V100</f>
        <v>0.01770833333333331</v>
      </c>
      <c r="P66" s="50">
        <f>'[1]女子の部'!AR100</f>
        <v>21</v>
      </c>
      <c r="Q66" s="51">
        <f>'[1]女子の部'!AT100</f>
        <v>0.00514</v>
      </c>
      <c r="R66" s="52"/>
      <c r="S66" s="53">
        <f>'[1]女子の部'!X100</f>
        <v>15</v>
      </c>
      <c r="T66" s="54">
        <f>'[1]女子の部'!Z100</f>
        <v>0.022731481481481488</v>
      </c>
      <c r="U66" s="50">
        <f>'[1]女子の部'!AV100</f>
        <v>17</v>
      </c>
      <c r="V66" s="51">
        <f>'[1]女子の部'!AX100</f>
        <v>0.00502</v>
      </c>
      <c r="W66" s="52"/>
      <c r="X66" s="53">
        <f>'[1]女子の部'!AB100</f>
        <v>20</v>
      </c>
      <c r="Y66" s="54">
        <f>'[1]女子の部'!AD100</f>
        <v>0.030416666666666693</v>
      </c>
      <c r="Z66" s="50">
        <f>'[1]女子の部'!AZ100</f>
        <v>18</v>
      </c>
      <c r="AA66" s="55">
        <f>'[1]女子の部'!BB100</f>
        <v>0.00769</v>
      </c>
      <c r="AB66" s="56">
        <f>Y66</f>
        <v>0.030416666666666693</v>
      </c>
    </row>
    <row r="67" spans="2:28" ht="4.5" customHeight="1">
      <c r="B67" s="57"/>
      <c r="C67" s="58"/>
      <c r="D67" s="59"/>
      <c r="E67" s="71"/>
      <c r="F67" s="61"/>
      <c r="G67" s="62"/>
      <c r="H67" s="59"/>
      <c r="I67" s="63"/>
      <c r="J67" s="72"/>
      <c r="K67" s="61"/>
      <c r="L67" s="62"/>
      <c r="M67" s="59"/>
      <c r="N67" s="63"/>
      <c r="O67" s="72"/>
      <c r="P67" s="61"/>
      <c r="Q67" s="65"/>
      <c r="R67" s="59"/>
      <c r="S67" s="63"/>
      <c r="T67" s="72"/>
      <c r="U67" s="61"/>
      <c r="V67" s="65"/>
      <c r="W67" s="59"/>
      <c r="X67" s="63"/>
      <c r="Y67" s="72"/>
      <c r="Z67" s="61"/>
      <c r="AA67" s="66"/>
      <c r="AB67" s="67"/>
    </row>
    <row r="68" spans="2:28" s="13" customFormat="1" ht="20.25" customHeight="1">
      <c r="B68" s="35">
        <v>21</v>
      </c>
      <c r="C68" s="36" t="str">
        <f>VLOOKUP('[1]女子の部'!$AC$31,'[1]女子の部'!$B$11:$I$37,2)</f>
        <v>五和西(開催地)</v>
      </c>
      <c r="D68" s="37"/>
      <c r="E68" s="68" t="str">
        <f>VLOOKUP('[1]女子の部'!$AC$31,'[1]女子の部'!$B$11:$I$37,4)</f>
        <v>山下　弘加③</v>
      </c>
      <c r="F68" s="39"/>
      <c r="G68" s="40"/>
      <c r="H68" s="37"/>
      <c r="I68" s="41"/>
      <c r="J68" s="68" t="str">
        <f>VLOOKUP('[1]女子の部'!$AC$31,'[1]女子の部'!$B$11:$I$37,5)</f>
        <v>河口咲耶花②</v>
      </c>
      <c r="K68" s="39"/>
      <c r="L68" s="40"/>
      <c r="M68" s="37"/>
      <c r="N68" s="41"/>
      <c r="O68" s="68" t="str">
        <f>VLOOKUP('[1]女子の部'!$AC$31,'[1]女子の部'!$B$11:$I$37,6)</f>
        <v>三嶋　玲菜②</v>
      </c>
      <c r="P68" s="39"/>
      <c r="Q68" s="42"/>
      <c r="R68" s="37"/>
      <c r="S68" s="41"/>
      <c r="T68" s="68" t="str">
        <f>VLOOKUP('[1]女子の部'!$AC$31,'[1]女子の部'!$B$11:$I$37,7)</f>
        <v>臼木　麗奈③</v>
      </c>
      <c r="U68" s="39"/>
      <c r="V68" s="42"/>
      <c r="W68" s="37"/>
      <c r="X68" s="41"/>
      <c r="Y68" s="68" t="str">
        <f>VLOOKUP('[1]女子の部'!$AC$31,'[1]女子の部'!$B$11:$I$37,8)</f>
        <v>山下未奈子③</v>
      </c>
      <c r="Z68" s="39"/>
      <c r="AA68" s="43"/>
      <c r="AB68" s="44"/>
    </row>
    <row r="69" spans="2:28" s="45" customFormat="1" ht="12.75" customHeight="1">
      <c r="B69" s="46"/>
      <c r="C69" s="47" t="str">
        <f>VLOOKUP('[1]女子の部'!$AC$31,'[1]女子の部'!$B$11:$I$37,3)</f>
        <v>（松木　英樹）</v>
      </c>
      <c r="D69" s="48"/>
      <c r="E69" s="70"/>
      <c r="F69" s="50">
        <f>'[1]女子の部'!AJ101</f>
        <v>21</v>
      </c>
      <c r="G69" s="51">
        <f>'[1]女子の部'!AL101</f>
        <v>0.007858796296296296</v>
      </c>
      <c r="H69" s="52"/>
      <c r="I69" s="53">
        <f>'[1]女子の部'!P101</f>
        <v>23</v>
      </c>
      <c r="J69" s="54">
        <f>'[1]女子の部'!R101</f>
        <v>0.01299768518518516</v>
      </c>
      <c r="K69" s="50">
        <f>'[1]女子の部'!AN101</f>
        <v>21</v>
      </c>
      <c r="L69" s="51">
        <f>'[1]女子の部'!AP101</f>
        <v>0.00514</v>
      </c>
      <c r="M69" s="52"/>
      <c r="N69" s="53">
        <f>'[1]女子の部'!T101</f>
        <v>21</v>
      </c>
      <c r="O69" s="54">
        <f>'[1]女子の部'!V101</f>
        <v>0.01797453703703701</v>
      </c>
      <c r="P69" s="50">
        <f>'[1]女子の部'!AR101</f>
        <v>12</v>
      </c>
      <c r="Q69" s="51">
        <f>'[1]女子の部'!AT101</f>
        <v>0.00498</v>
      </c>
      <c r="R69" s="52"/>
      <c r="S69" s="53">
        <f>'[1]女子の部'!X101</f>
        <v>22</v>
      </c>
      <c r="T69" s="54">
        <f>'[1]女子の部'!Z101</f>
        <v>0.02307870370370371</v>
      </c>
      <c r="U69" s="50">
        <f>'[1]女子の部'!AV101</f>
        <v>21</v>
      </c>
      <c r="V69" s="51">
        <f>'[1]女子の部'!AX101</f>
        <v>0.0051</v>
      </c>
      <c r="W69" s="52"/>
      <c r="X69" s="53">
        <f>'[1]女子の部'!AB101</f>
        <v>21</v>
      </c>
      <c r="Y69" s="54">
        <f>'[1]女子の部'!AD101</f>
        <v>0.030659722222222248</v>
      </c>
      <c r="Z69" s="50">
        <f>'[1]女子の部'!AZ101</f>
        <v>14</v>
      </c>
      <c r="AA69" s="55">
        <f>'[1]女子の部'!BB101</f>
        <v>0.00758</v>
      </c>
      <c r="AB69" s="56">
        <f>Y69</f>
        <v>0.030659722222222248</v>
      </c>
    </row>
    <row r="70" spans="2:28" ht="4.5" customHeight="1">
      <c r="B70" s="57"/>
      <c r="C70" s="58"/>
      <c r="D70" s="59"/>
      <c r="E70" s="71"/>
      <c r="F70" s="61"/>
      <c r="G70" s="62"/>
      <c r="H70" s="59"/>
      <c r="I70" s="63"/>
      <c r="J70" s="72"/>
      <c r="K70" s="61"/>
      <c r="L70" s="62"/>
      <c r="M70" s="59"/>
      <c r="N70" s="63"/>
      <c r="O70" s="72"/>
      <c r="P70" s="61"/>
      <c r="Q70" s="65"/>
      <c r="R70" s="59"/>
      <c r="S70" s="63"/>
      <c r="T70" s="72"/>
      <c r="U70" s="61"/>
      <c r="V70" s="65"/>
      <c r="W70" s="59"/>
      <c r="X70" s="63"/>
      <c r="Y70" s="72"/>
      <c r="Z70" s="61"/>
      <c r="AA70" s="66"/>
      <c r="AB70" s="67"/>
    </row>
    <row r="71" spans="2:28" s="13" customFormat="1" ht="20.25" customHeight="1">
      <c r="B71" s="35">
        <v>22</v>
      </c>
      <c r="C71" s="36" t="str">
        <f>VLOOKUP('[1]女子の部'!$AC$32,'[1]女子の部'!$B$11:$I$37,2)</f>
        <v>河　内(熊本市)</v>
      </c>
      <c r="D71" s="37"/>
      <c r="E71" s="68" t="str">
        <f>VLOOKUP('[1]女子の部'!$AC$32,'[1]女子の部'!$B$11:$I$37,4)</f>
        <v>片山　杏奈②</v>
      </c>
      <c r="F71" s="39"/>
      <c r="G71" s="40"/>
      <c r="H71" s="37"/>
      <c r="I71" s="41"/>
      <c r="J71" s="68" t="str">
        <f>VLOOKUP('[1]女子の部'!$AC$32,'[1]女子の部'!$B$11:$I$37,5)</f>
        <v>東　　美里①</v>
      </c>
      <c r="K71" s="39"/>
      <c r="L71" s="40"/>
      <c r="M71" s="37"/>
      <c r="N71" s="41"/>
      <c r="O71" s="68" t="str">
        <f>VLOOKUP('[1]女子の部'!$AC$32,'[1]女子の部'!$B$11:$I$37,6)</f>
        <v>簑田　彩加③</v>
      </c>
      <c r="P71" s="39"/>
      <c r="Q71" s="42"/>
      <c r="R71" s="37"/>
      <c r="S71" s="41"/>
      <c r="T71" s="68" t="str">
        <f>VLOOKUP('[1]女子の部'!$AC$32,'[1]女子の部'!$B$11:$I$37,7)</f>
        <v>米村　　優①</v>
      </c>
      <c r="U71" s="39"/>
      <c r="V71" s="42"/>
      <c r="W71" s="37"/>
      <c r="X71" s="41"/>
      <c r="Y71" s="68" t="str">
        <f>VLOOKUP('[1]女子の部'!$AC$32,'[1]女子の部'!$B$11:$I$37,8)</f>
        <v>影井　瑛美③</v>
      </c>
      <c r="Z71" s="39"/>
      <c r="AA71" s="43"/>
      <c r="AB71" s="44"/>
    </row>
    <row r="72" spans="2:28" s="45" customFormat="1" ht="12.75" customHeight="1">
      <c r="B72" s="46"/>
      <c r="C72" s="47" t="str">
        <f>VLOOKUP('[1]女子の部'!$AC$32,'[1]女子の部'!$B$11:$I$37,3)</f>
        <v>（浦田　耕喜）</v>
      </c>
      <c r="D72" s="48"/>
      <c r="E72" s="70"/>
      <c r="F72" s="50">
        <f>'[1]女子の部'!AJ102</f>
        <v>25</v>
      </c>
      <c r="G72" s="51">
        <f>'[1]女子の部'!AL102</f>
        <v>0.007939814814814814</v>
      </c>
      <c r="H72" s="52"/>
      <c r="I72" s="53">
        <f>'[1]女子の部'!P102</f>
        <v>21</v>
      </c>
      <c r="J72" s="54">
        <f>'[1]女子の部'!R102</f>
        <v>0.012962962962962938</v>
      </c>
      <c r="K72" s="50">
        <f>'[1]女子の部'!AN102</f>
        <v>14</v>
      </c>
      <c r="L72" s="51">
        <f>'[1]女子の部'!AP102</f>
        <v>0.00502</v>
      </c>
      <c r="M72" s="52"/>
      <c r="N72" s="53">
        <f>'[1]女子の部'!T102</f>
        <v>23</v>
      </c>
      <c r="O72" s="54">
        <f>'[1]女子の部'!V102</f>
        <v>0.018194444444444423</v>
      </c>
      <c r="P72" s="50">
        <f>'[1]女子の部'!AR102</f>
        <v>24</v>
      </c>
      <c r="Q72" s="51">
        <f>'[1]女子の部'!AT102</f>
        <v>0.00523</v>
      </c>
      <c r="R72" s="52"/>
      <c r="S72" s="53">
        <f>'[1]女子の部'!X102</f>
        <v>23</v>
      </c>
      <c r="T72" s="54">
        <f>'[1]女子の部'!Z102</f>
        <v>0.023090277777777786</v>
      </c>
      <c r="U72" s="50">
        <f>'[1]女子の部'!AV102</f>
        <v>9</v>
      </c>
      <c r="V72" s="51">
        <f>'[1]女子の部'!AX102</f>
        <v>0.0049</v>
      </c>
      <c r="W72" s="52"/>
      <c r="X72" s="53">
        <f>'[1]女子の部'!AB102</f>
        <v>22</v>
      </c>
      <c r="Y72" s="54">
        <f>'[1]女子の部'!AD102</f>
        <v>0.03075231481481484</v>
      </c>
      <c r="Z72" s="50">
        <f>'[1]女子の部'!AZ102</f>
        <v>17</v>
      </c>
      <c r="AA72" s="55">
        <f>'[1]女子の部'!BB102</f>
        <v>0.00766</v>
      </c>
      <c r="AB72" s="56">
        <f>Y72</f>
        <v>0.03075231481481484</v>
      </c>
    </row>
    <row r="73" spans="2:28" ht="4.5" customHeight="1">
      <c r="B73" s="57"/>
      <c r="C73" s="58"/>
      <c r="D73" s="59"/>
      <c r="E73" s="71"/>
      <c r="F73" s="61"/>
      <c r="G73" s="62"/>
      <c r="H73" s="59"/>
      <c r="I73" s="63"/>
      <c r="J73" s="72"/>
      <c r="K73" s="61"/>
      <c r="L73" s="62"/>
      <c r="M73" s="59"/>
      <c r="N73" s="63"/>
      <c r="O73" s="72"/>
      <c r="P73" s="61"/>
      <c r="Q73" s="65"/>
      <c r="R73" s="59"/>
      <c r="S73" s="63"/>
      <c r="T73" s="72"/>
      <c r="U73" s="61"/>
      <c r="V73" s="65"/>
      <c r="W73" s="59"/>
      <c r="X73" s="63"/>
      <c r="Y73" s="72"/>
      <c r="Z73" s="61"/>
      <c r="AA73" s="66"/>
      <c r="AB73" s="67"/>
    </row>
    <row r="74" spans="2:28" s="13" customFormat="1" ht="20.25" customHeight="1">
      <c r="B74" s="35">
        <v>23</v>
      </c>
      <c r="C74" s="36" t="str">
        <f>VLOOKUP('[1]女子の部'!$AC$33,'[1]女子の部'!$B$11:$I$37,2)</f>
        <v>氷　川(八　代)</v>
      </c>
      <c r="D74" s="37"/>
      <c r="E74" s="68" t="str">
        <f>VLOOKUP('[1]女子の部'!$AC$33,'[1]女子の部'!$B$11:$I$37,4)</f>
        <v>吉代　彩乃①</v>
      </c>
      <c r="F74" s="39"/>
      <c r="G74" s="40"/>
      <c r="H74" s="37"/>
      <c r="I74" s="41"/>
      <c r="J74" s="68" t="str">
        <f>VLOOKUP('[1]女子の部'!$AC$33,'[1]女子の部'!$B$11:$I$37,5)</f>
        <v>宮﨑　郁美③</v>
      </c>
      <c r="K74" s="39"/>
      <c r="L74" s="40"/>
      <c r="M74" s="37"/>
      <c r="N74" s="41"/>
      <c r="O74" s="68" t="str">
        <f>VLOOKUP('[1]女子の部'!$AC$33,'[1]女子の部'!$B$11:$I$37,6)</f>
        <v>津田　有理③</v>
      </c>
      <c r="P74" s="39"/>
      <c r="Q74" s="42"/>
      <c r="R74" s="37"/>
      <c r="S74" s="41"/>
      <c r="T74" s="68" t="str">
        <f>VLOOKUP('[1]女子の部'!$AC$33,'[1]女子の部'!$B$11:$I$37,7)</f>
        <v>村山　優実①</v>
      </c>
      <c r="U74" s="39"/>
      <c r="V74" s="42"/>
      <c r="W74" s="37"/>
      <c r="X74" s="41"/>
      <c r="Y74" s="68" t="str">
        <f>VLOOKUP('[1]女子の部'!$AC$33,'[1]女子の部'!$B$11:$I$37,8)</f>
        <v>増田　志穂①</v>
      </c>
      <c r="Z74" s="39"/>
      <c r="AA74" s="43"/>
      <c r="AB74" s="44"/>
    </row>
    <row r="75" spans="2:28" s="45" customFormat="1" ht="12.75" customHeight="1">
      <c r="B75" s="46"/>
      <c r="C75" s="47" t="str">
        <f>VLOOKUP('[1]女子の部'!$AC$33,'[1]女子の部'!$B$11:$I$37,3)</f>
        <v>（吉田　浩二）</v>
      </c>
      <c r="D75" s="48"/>
      <c r="E75" s="70"/>
      <c r="F75" s="50">
        <f>'[1]女子の部'!AJ103</f>
        <v>22</v>
      </c>
      <c r="G75" s="51">
        <f>'[1]女子の部'!AL103</f>
        <v>0.007858796296296296</v>
      </c>
      <c r="H75" s="52"/>
      <c r="I75" s="53">
        <f>'[1]女子の部'!P103</f>
        <v>22</v>
      </c>
      <c r="J75" s="54">
        <f>'[1]女子の部'!R103</f>
        <v>0.012986111111111087</v>
      </c>
      <c r="K75" s="50">
        <f>'[1]女子の部'!AN103</f>
        <v>20</v>
      </c>
      <c r="L75" s="51">
        <f>'[1]女子の部'!AP103</f>
        <v>0.00513</v>
      </c>
      <c r="M75" s="52"/>
      <c r="N75" s="53">
        <f>'[1]女子の部'!T103</f>
        <v>22</v>
      </c>
      <c r="O75" s="54">
        <f>'[1]女子の部'!V103</f>
        <v>0.01807870370370368</v>
      </c>
      <c r="P75" s="50">
        <f>'[1]女子の部'!AR103</f>
        <v>18</v>
      </c>
      <c r="Q75" s="51">
        <f>'[1]女子の部'!AT103</f>
        <v>0.00509</v>
      </c>
      <c r="R75" s="52"/>
      <c r="S75" s="53">
        <f>'[1]女子の部'!X103</f>
        <v>21</v>
      </c>
      <c r="T75" s="54">
        <f>'[1]女子の部'!Z103</f>
        <v>0.023043981481481488</v>
      </c>
      <c r="U75" s="50">
        <f>'[1]女子の部'!AV103</f>
        <v>14</v>
      </c>
      <c r="V75" s="51">
        <f>'[1]女子の部'!AX103</f>
        <v>0.00497</v>
      </c>
      <c r="W75" s="52"/>
      <c r="X75" s="53">
        <f>'[1]女子の部'!AB103</f>
        <v>23</v>
      </c>
      <c r="Y75" s="54">
        <f>'[1]女子の部'!AD103</f>
        <v>0.03078703703703706</v>
      </c>
      <c r="Z75" s="50">
        <f>'[1]女子の部'!AZ103</f>
        <v>21</v>
      </c>
      <c r="AA75" s="55">
        <f>'[1]女子の部'!BB103</f>
        <v>0.00774</v>
      </c>
      <c r="AB75" s="56">
        <f>Y75</f>
        <v>0.03078703703703706</v>
      </c>
    </row>
    <row r="76" spans="2:28" ht="4.5" customHeight="1">
      <c r="B76" s="57"/>
      <c r="C76" s="58"/>
      <c r="D76" s="59"/>
      <c r="E76" s="71"/>
      <c r="F76" s="61"/>
      <c r="G76" s="62"/>
      <c r="H76" s="59"/>
      <c r="I76" s="63"/>
      <c r="J76" s="72"/>
      <c r="K76" s="61"/>
      <c r="L76" s="62"/>
      <c r="M76" s="59"/>
      <c r="N76" s="63"/>
      <c r="O76" s="72"/>
      <c r="P76" s="61"/>
      <c r="Q76" s="65"/>
      <c r="R76" s="59"/>
      <c r="S76" s="63"/>
      <c r="T76" s="72"/>
      <c r="U76" s="61"/>
      <c r="V76" s="65"/>
      <c r="W76" s="59"/>
      <c r="X76" s="63"/>
      <c r="Y76" s="72"/>
      <c r="Z76" s="61"/>
      <c r="AA76" s="66"/>
      <c r="AB76" s="67"/>
    </row>
    <row r="77" spans="2:28" s="13" customFormat="1" ht="20.25" customHeight="1">
      <c r="B77" s="35">
        <v>24</v>
      </c>
      <c r="C77" s="36" t="str">
        <f>VLOOKUP('[1]女子の部'!$AC$34,'[1]女子の部'!$B$11:$I$37,2)</f>
        <v>龍　田(熊本市)</v>
      </c>
      <c r="D77" s="37"/>
      <c r="E77" s="68" t="str">
        <f>VLOOKUP('[1]女子の部'!$AC$34,'[1]女子の部'!$B$11:$I$37,4)</f>
        <v>落合　千里③</v>
      </c>
      <c r="F77" s="39"/>
      <c r="G77" s="40"/>
      <c r="H77" s="37"/>
      <c r="I77" s="41"/>
      <c r="J77" s="68" t="str">
        <f>VLOOKUP('[1]女子の部'!$AC$34,'[1]女子の部'!$B$11:$I$37,5)</f>
        <v>西島　奈緒③</v>
      </c>
      <c r="K77" s="39"/>
      <c r="L77" s="40"/>
      <c r="M77" s="37"/>
      <c r="N77" s="41"/>
      <c r="O77" s="68" t="str">
        <f>VLOOKUP('[1]女子の部'!$AC$34,'[1]女子の部'!$B$11:$I$37,6)</f>
        <v>木村　真美②</v>
      </c>
      <c r="P77" s="39"/>
      <c r="Q77" s="42"/>
      <c r="R77" s="37"/>
      <c r="S77" s="41"/>
      <c r="T77" s="68" t="str">
        <f>VLOOKUP('[1]女子の部'!$AC$34,'[1]女子の部'!$B$11:$I$37,7)</f>
        <v>新地　梨弥②</v>
      </c>
      <c r="U77" s="39"/>
      <c r="V77" s="42"/>
      <c r="W77" s="37"/>
      <c r="X77" s="41"/>
      <c r="Y77" s="68" t="str">
        <f>VLOOKUP('[1]女子の部'!$AC$34,'[1]女子の部'!$B$11:$I$37,8)</f>
        <v>坂田　　望③</v>
      </c>
      <c r="Z77" s="39"/>
      <c r="AA77" s="43"/>
      <c r="AB77" s="44"/>
    </row>
    <row r="78" spans="2:28" s="45" customFormat="1" ht="12.75" customHeight="1">
      <c r="B78" s="46"/>
      <c r="C78" s="47" t="str">
        <f>VLOOKUP('[1]女子の部'!$AC$34,'[1]女子の部'!$B$11:$I$37,3)</f>
        <v>（伊藤　敏幸）</v>
      </c>
      <c r="D78" s="48"/>
      <c r="E78" s="70"/>
      <c r="F78" s="50">
        <f>'[1]女子の部'!AJ104</f>
        <v>23</v>
      </c>
      <c r="G78" s="51">
        <f>'[1]女子の部'!AL104</f>
        <v>0.007916666666666666</v>
      </c>
      <c r="H78" s="52"/>
      <c r="I78" s="53">
        <f>'[1]女子の部'!P104</f>
        <v>24</v>
      </c>
      <c r="J78" s="54">
        <f>'[1]女子の部'!R104</f>
        <v>0.0131134259259259</v>
      </c>
      <c r="K78" s="50">
        <f>'[1]女子の部'!AN104</f>
        <v>23</v>
      </c>
      <c r="L78" s="51">
        <f>'[1]女子の部'!AP104</f>
        <v>0.0052</v>
      </c>
      <c r="M78" s="52"/>
      <c r="N78" s="53">
        <f>'[1]女子の部'!T104</f>
        <v>24</v>
      </c>
      <c r="O78" s="54">
        <f>'[1]女子の部'!V104</f>
        <v>0.018240740740740717</v>
      </c>
      <c r="P78" s="50">
        <f>'[1]女子の部'!AR104</f>
        <v>20</v>
      </c>
      <c r="Q78" s="51">
        <f>'[1]女子の部'!AT104</f>
        <v>0.00513</v>
      </c>
      <c r="R78" s="52"/>
      <c r="S78" s="53">
        <f>'[1]女子の部'!X104</f>
        <v>24</v>
      </c>
      <c r="T78" s="54">
        <f>'[1]女子の部'!Z104</f>
        <v>0.02327546296296297</v>
      </c>
      <c r="U78" s="50">
        <f>'[1]女子の部'!AV104</f>
        <v>18</v>
      </c>
      <c r="V78" s="51">
        <f>'[1]女子の部'!AX104</f>
        <v>0.00503</v>
      </c>
      <c r="W78" s="52"/>
      <c r="X78" s="53">
        <f>'[1]女子の部'!AB104</f>
        <v>24</v>
      </c>
      <c r="Y78" s="54">
        <f>'[1]女子の部'!AD104</f>
        <v>0.03120370370370373</v>
      </c>
      <c r="Z78" s="50">
        <f>'[1]女子の部'!AZ104</f>
        <v>26</v>
      </c>
      <c r="AA78" s="55">
        <f>'[1]女子の部'!BB104</f>
        <v>0.00793</v>
      </c>
      <c r="AB78" s="56">
        <f>Y78</f>
        <v>0.03120370370370373</v>
      </c>
    </row>
    <row r="79" spans="2:28" ht="4.5" customHeight="1">
      <c r="B79" s="57"/>
      <c r="C79" s="58"/>
      <c r="D79" s="59"/>
      <c r="E79" s="71"/>
      <c r="F79" s="61"/>
      <c r="G79" s="62"/>
      <c r="H79" s="59"/>
      <c r="I79" s="63"/>
      <c r="J79" s="72"/>
      <c r="K79" s="61"/>
      <c r="L79" s="62"/>
      <c r="M79" s="59"/>
      <c r="N79" s="63"/>
      <c r="O79" s="72"/>
      <c r="P79" s="61"/>
      <c r="Q79" s="65"/>
      <c r="R79" s="59"/>
      <c r="S79" s="63"/>
      <c r="T79" s="72"/>
      <c r="U79" s="61"/>
      <c r="V79" s="65"/>
      <c r="W79" s="59"/>
      <c r="X79" s="63"/>
      <c r="Y79" s="72"/>
      <c r="Z79" s="61"/>
      <c r="AA79" s="66"/>
      <c r="AB79" s="67"/>
    </row>
    <row r="80" spans="2:28" s="13" customFormat="1" ht="20.25" customHeight="1">
      <c r="B80" s="35">
        <v>25</v>
      </c>
      <c r="C80" s="36" t="str">
        <f>VLOOKUP('[1]女子の部'!$AC$35,'[1]女子の部'!$B$11:$I$37,2)</f>
        <v>荒尾四(荒尾市)</v>
      </c>
      <c r="D80" s="37"/>
      <c r="E80" s="68" t="str">
        <f>VLOOKUP('[1]女子の部'!$AC$35,'[1]女子の部'!$B$11:$I$37,4)</f>
        <v>岡部　瀬菜②</v>
      </c>
      <c r="F80" s="39"/>
      <c r="G80" s="40"/>
      <c r="H80" s="37"/>
      <c r="I80" s="41"/>
      <c r="J80" s="68" t="str">
        <f>VLOOKUP('[1]女子の部'!$AC$35,'[1]女子の部'!$B$11:$I$37,5)</f>
        <v>古城　麻矢②</v>
      </c>
      <c r="K80" s="39"/>
      <c r="L80" s="40"/>
      <c r="M80" s="37"/>
      <c r="N80" s="41"/>
      <c r="O80" s="68" t="str">
        <f>VLOOKUP('[1]女子の部'!$AC$35,'[1]女子の部'!$B$11:$I$37,6)</f>
        <v>坂井　美樹③</v>
      </c>
      <c r="P80" s="39"/>
      <c r="Q80" s="42"/>
      <c r="R80" s="37"/>
      <c r="S80" s="41"/>
      <c r="T80" s="68" t="str">
        <f>VLOOKUP('[1]女子の部'!$AC$35,'[1]女子の部'!$B$11:$I$37,7)</f>
        <v>松尾　美紅③</v>
      </c>
      <c r="U80" s="39"/>
      <c r="V80" s="42"/>
      <c r="W80" s="37"/>
      <c r="X80" s="41"/>
      <c r="Y80" s="68" t="str">
        <f>VLOOKUP('[1]女子の部'!$AC$35,'[1]女子の部'!$B$11:$I$37,8)</f>
        <v>濱村　　楓③</v>
      </c>
      <c r="Z80" s="39"/>
      <c r="AA80" s="43"/>
      <c r="AB80" s="44"/>
    </row>
    <row r="81" spans="2:28" s="45" customFormat="1" ht="12.75" customHeight="1">
      <c r="B81" s="46"/>
      <c r="C81" s="47" t="str">
        <f>VLOOKUP('[1]女子の部'!$AC$35,'[1]女子の部'!$B$11:$I$37,3)</f>
        <v>（川部　洋子）</v>
      </c>
      <c r="D81" s="48"/>
      <c r="E81" s="70"/>
      <c r="F81" s="50">
        <f>'[1]女子の部'!AJ105</f>
        <v>26</v>
      </c>
      <c r="G81" s="51">
        <f>'[1]女子の部'!AL105</f>
        <v>0.007962962962962963</v>
      </c>
      <c r="H81" s="52"/>
      <c r="I81" s="53">
        <f>'[1]女子の部'!P105</f>
        <v>25</v>
      </c>
      <c r="J81" s="54">
        <f>'[1]女子の部'!R105</f>
        <v>0.013229166666666643</v>
      </c>
      <c r="K81" s="50">
        <f>'[1]女子の部'!AN105</f>
        <v>25</v>
      </c>
      <c r="L81" s="51">
        <f>'[1]女子の部'!AP105</f>
        <v>0.00527</v>
      </c>
      <c r="M81" s="52"/>
      <c r="N81" s="53">
        <f>'[1]女子の部'!T105</f>
        <v>25</v>
      </c>
      <c r="O81" s="54">
        <f>'[1]女子の部'!V105</f>
        <v>0.018460648148148122</v>
      </c>
      <c r="P81" s="50">
        <f>'[1]女子の部'!AR105</f>
        <v>24</v>
      </c>
      <c r="Q81" s="51">
        <f>'[1]女子の部'!AT105</f>
        <v>0.00523</v>
      </c>
      <c r="R81" s="52"/>
      <c r="S81" s="53">
        <f>'[1]女子の部'!X105</f>
        <v>25</v>
      </c>
      <c r="T81" s="54">
        <f>'[1]女子の部'!Z105</f>
        <v>0.02372685185185186</v>
      </c>
      <c r="U81" s="50">
        <f>'[1]女子の部'!AV105</f>
        <v>26</v>
      </c>
      <c r="V81" s="51">
        <f>'[1]女子の部'!AX105</f>
        <v>0.00527</v>
      </c>
      <c r="W81" s="52"/>
      <c r="X81" s="53">
        <f>'[1]女子の部'!AB105</f>
        <v>25</v>
      </c>
      <c r="Y81" s="54">
        <f>'[1]女子の部'!AD105</f>
        <v>0.03146990740740743</v>
      </c>
      <c r="Z81" s="50">
        <f>'[1]女子の部'!AZ105</f>
        <v>21</v>
      </c>
      <c r="AA81" s="55">
        <f>'[1]女子の部'!BB105</f>
        <v>0.00774</v>
      </c>
      <c r="AB81" s="56">
        <f>Y81</f>
        <v>0.03146990740740743</v>
      </c>
    </row>
    <row r="82" spans="2:28" ht="4.5" customHeight="1">
      <c r="B82" s="57"/>
      <c r="C82" s="58"/>
      <c r="D82" s="59"/>
      <c r="E82" s="71"/>
      <c r="F82" s="61"/>
      <c r="G82" s="62"/>
      <c r="H82" s="59"/>
      <c r="I82" s="63"/>
      <c r="J82" s="72"/>
      <c r="K82" s="61"/>
      <c r="L82" s="62"/>
      <c r="M82" s="59"/>
      <c r="N82" s="63"/>
      <c r="O82" s="72"/>
      <c r="P82" s="61"/>
      <c r="Q82" s="65"/>
      <c r="R82" s="59"/>
      <c r="S82" s="63"/>
      <c r="T82" s="72"/>
      <c r="U82" s="61"/>
      <c r="V82" s="65"/>
      <c r="W82" s="59"/>
      <c r="X82" s="63"/>
      <c r="Y82" s="72"/>
      <c r="Z82" s="61"/>
      <c r="AA82" s="66"/>
      <c r="AB82" s="67"/>
    </row>
    <row r="83" spans="2:28" s="13" customFormat="1" ht="20.25" customHeight="1">
      <c r="B83" s="35">
        <v>26</v>
      </c>
      <c r="C83" s="36" t="str">
        <f>VLOOKUP('[1]女子の部'!$AC$36,'[1]女子の部'!$B$11:$I$37,2)</f>
        <v>甲　佐(上益城郡)</v>
      </c>
      <c r="D83" s="37"/>
      <c r="E83" s="68" t="str">
        <f>VLOOKUP('[1]女子の部'!$AC$36,'[1]女子の部'!$B$11:$I$37,4)</f>
        <v>川本　夏純①</v>
      </c>
      <c r="F83" s="39"/>
      <c r="G83" s="40"/>
      <c r="H83" s="37"/>
      <c r="I83" s="41"/>
      <c r="J83" s="68" t="str">
        <f>VLOOKUP('[1]女子の部'!$AC$36,'[1]女子の部'!$B$11:$I$37,5)</f>
        <v>甲斐　秋帆①</v>
      </c>
      <c r="K83" s="39"/>
      <c r="L83" s="40"/>
      <c r="M83" s="37"/>
      <c r="N83" s="41"/>
      <c r="O83" s="68" t="str">
        <f>VLOOKUP('[1]女子の部'!$AC$36,'[1]女子の部'!$B$11:$I$37,6)</f>
        <v>宮内　祥子②</v>
      </c>
      <c r="P83" s="39"/>
      <c r="Q83" s="42"/>
      <c r="R83" s="37"/>
      <c r="S83" s="41"/>
      <c r="T83" s="68" t="str">
        <f>VLOOKUP('[1]女子の部'!$AC$36,'[1]女子の部'!$B$11:$I$37,7)</f>
        <v>本田　絵巳③</v>
      </c>
      <c r="U83" s="39"/>
      <c r="V83" s="42"/>
      <c r="W83" s="37"/>
      <c r="X83" s="41"/>
      <c r="Y83" s="68" t="str">
        <f>VLOOKUP('[1]女子の部'!$AC$36,'[1]女子の部'!$B$11:$I$37,8)</f>
        <v>米村絵里香①</v>
      </c>
      <c r="Z83" s="39"/>
      <c r="AA83" s="43"/>
      <c r="AB83" s="44"/>
    </row>
    <row r="84" spans="2:28" s="45" customFormat="1" ht="12.75" customHeight="1">
      <c r="B84" s="46"/>
      <c r="C84" s="47" t="str">
        <f>VLOOKUP('[1]女子の部'!$AC$36,'[1]女子の部'!$B$11:$I$37,3)</f>
        <v>（後藤　博美）</v>
      </c>
      <c r="D84" s="48"/>
      <c r="E84" s="70"/>
      <c r="F84" s="50">
        <f>'[1]女子の部'!AJ106</f>
        <v>24</v>
      </c>
      <c r="G84" s="51">
        <f>'[1]女子の部'!AL106</f>
        <v>0.007939814814814814</v>
      </c>
      <c r="H84" s="52"/>
      <c r="I84" s="53">
        <f>'[1]女子の部'!P106</f>
        <v>26</v>
      </c>
      <c r="J84" s="54">
        <f>'[1]女子の部'!R106</f>
        <v>0.013356481481481455</v>
      </c>
      <c r="K84" s="50">
        <f>'[1]女子の部'!AN106</f>
        <v>26</v>
      </c>
      <c r="L84" s="51">
        <f>'[1]女子の部'!AP106</f>
        <v>0.00542</v>
      </c>
      <c r="M84" s="52"/>
      <c r="N84" s="53">
        <f>'[1]女子の部'!T106</f>
        <v>26</v>
      </c>
      <c r="O84" s="54">
        <f>'[1]女子の部'!V106</f>
        <v>0.01850694444444442</v>
      </c>
      <c r="P84" s="50">
        <f>'[1]女子の部'!AR106</f>
        <v>22</v>
      </c>
      <c r="Q84" s="51">
        <f>'[1]女子の部'!AT106</f>
        <v>0.00515</v>
      </c>
      <c r="R84" s="52"/>
      <c r="S84" s="53">
        <f>'[1]女子の部'!X106</f>
        <v>26</v>
      </c>
      <c r="T84" s="54">
        <f>'[1]女子の部'!Z106</f>
        <v>0.02376157407407408</v>
      </c>
      <c r="U84" s="50">
        <f>'[1]女子の部'!AV106</f>
        <v>25</v>
      </c>
      <c r="V84" s="51">
        <f>'[1]女子の部'!AX106</f>
        <v>0.00525</v>
      </c>
      <c r="W84" s="52"/>
      <c r="X84" s="53">
        <f>'[1]女子の部'!AB106</f>
        <v>26</v>
      </c>
      <c r="Y84" s="54">
        <f>'[1]女子の部'!AD106</f>
        <v>0.0315625</v>
      </c>
      <c r="Z84" s="50">
        <f>'[1]女子の部'!AZ106</f>
        <v>24</v>
      </c>
      <c r="AA84" s="55">
        <f>'[1]女子の部'!BB106</f>
        <v>0.0078</v>
      </c>
      <c r="AB84" s="56">
        <f>Y84</f>
        <v>0.0315625</v>
      </c>
    </row>
    <row r="85" spans="2:28" ht="4.5" customHeight="1">
      <c r="B85" s="57"/>
      <c r="C85" s="58"/>
      <c r="D85" s="59"/>
      <c r="E85" s="71"/>
      <c r="F85" s="61"/>
      <c r="G85" s="62"/>
      <c r="H85" s="59"/>
      <c r="I85" s="63"/>
      <c r="J85" s="72"/>
      <c r="K85" s="61"/>
      <c r="L85" s="62"/>
      <c r="M85" s="59"/>
      <c r="N85" s="63"/>
      <c r="O85" s="72"/>
      <c r="P85" s="61"/>
      <c r="Q85" s="65"/>
      <c r="R85" s="59"/>
      <c r="S85" s="63"/>
      <c r="T85" s="72"/>
      <c r="U85" s="61"/>
      <c r="V85" s="65"/>
      <c r="W85" s="59"/>
      <c r="X85" s="63"/>
      <c r="Y85" s="72"/>
      <c r="Z85" s="61"/>
      <c r="AA85" s="66"/>
      <c r="AB85" s="67"/>
    </row>
    <row r="86" spans="2:28" s="13" customFormat="1" ht="20.25" customHeight="1">
      <c r="B86" s="35">
        <v>27</v>
      </c>
      <c r="C86" s="36" t="str">
        <f>VLOOKUP('[1]女子の部'!$AC$37,'[1]女子の部'!$B$11:$I$37,2)</f>
        <v>木　山(上益城郡)</v>
      </c>
      <c r="D86" s="37"/>
      <c r="E86" s="68" t="str">
        <f>VLOOKUP('[1]女子の部'!$AC$37,'[1]女子の部'!$B$11:$I$37,4)</f>
        <v>西嶋香奈恵②</v>
      </c>
      <c r="F86" s="39"/>
      <c r="G86" s="40"/>
      <c r="H86" s="37"/>
      <c r="I86" s="41"/>
      <c r="J86" s="68" t="str">
        <f>VLOOKUP('[1]女子の部'!$AC$37,'[1]女子の部'!$B$11:$I$37,5)</f>
        <v>山田　祐果②</v>
      </c>
      <c r="K86" s="39"/>
      <c r="L86" s="40"/>
      <c r="M86" s="37"/>
      <c r="N86" s="41"/>
      <c r="O86" s="68" t="str">
        <f>VLOOKUP('[1]女子の部'!$AC$37,'[1]女子の部'!$B$11:$I$37,6)</f>
        <v>宮崎　裕子②</v>
      </c>
      <c r="P86" s="39"/>
      <c r="Q86" s="42"/>
      <c r="R86" s="37"/>
      <c r="S86" s="41"/>
      <c r="T86" s="68" t="str">
        <f>VLOOKUP('[1]女子の部'!$AC$37,'[1]女子の部'!$B$11:$I$37,7)</f>
        <v>堤　沙也香③</v>
      </c>
      <c r="U86" s="39"/>
      <c r="V86" s="42"/>
      <c r="W86" s="37"/>
      <c r="X86" s="41"/>
      <c r="Y86" s="68" t="str">
        <f>VLOOKUP('[1]女子の部'!$AC$37,'[1]女子の部'!$B$11:$I$37,8)</f>
        <v>松田　里穂③</v>
      </c>
      <c r="Z86" s="39"/>
      <c r="AA86" s="43"/>
      <c r="AB86" s="44"/>
    </row>
    <row r="87" spans="2:28" s="45" customFormat="1" ht="12.75" customHeight="1">
      <c r="B87" s="46"/>
      <c r="C87" s="47" t="str">
        <f>VLOOKUP('[1]女子の部'!$AC$37,'[1]女子の部'!$B$11:$I$37,3)</f>
        <v>（福島　亜矢）</v>
      </c>
      <c r="D87" s="48"/>
      <c r="E87" s="69"/>
      <c r="F87" s="50">
        <f>'[1]女子の部'!AJ107</f>
        <v>27</v>
      </c>
      <c r="G87" s="51">
        <f>'[1]女子の部'!AL107</f>
        <v>0.008090277777777778</v>
      </c>
      <c r="H87" s="52"/>
      <c r="I87" s="53">
        <f>'[1]女子の部'!P107</f>
        <v>27</v>
      </c>
      <c r="J87" s="74">
        <f>'[1]女子の部'!R107</f>
        <v>0.013692129629629606</v>
      </c>
      <c r="K87" s="50">
        <f>'[1]女子の部'!AN107</f>
        <v>27</v>
      </c>
      <c r="L87" s="51">
        <f>'[1]女子の部'!AP107</f>
        <v>0.0056</v>
      </c>
      <c r="M87" s="52"/>
      <c r="N87" s="53">
        <f>'[1]女子の部'!T107</f>
        <v>27</v>
      </c>
      <c r="O87" s="74">
        <f>'[1]女子の部'!V107</f>
        <v>0.01884259259259257</v>
      </c>
      <c r="P87" s="50">
        <f>'[1]女子の部'!AR107</f>
        <v>22</v>
      </c>
      <c r="Q87" s="51">
        <f>'[1]女子の部'!AT107</f>
        <v>0.00515</v>
      </c>
      <c r="R87" s="52"/>
      <c r="S87" s="53">
        <f>'[1]女子の部'!X107</f>
        <v>27</v>
      </c>
      <c r="T87" s="74">
        <f>'[1]女子の部'!Z107</f>
        <v>0.02413194444444445</v>
      </c>
      <c r="U87" s="50">
        <f>'[1]女子の部'!AV107</f>
        <v>27</v>
      </c>
      <c r="V87" s="51">
        <f>'[1]女子の部'!AX107</f>
        <v>0.00529</v>
      </c>
      <c r="W87" s="52"/>
      <c r="X87" s="53">
        <f>'[1]女子の部'!AB107</f>
        <v>27</v>
      </c>
      <c r="Y87" s="74">
        <f>'[1]女子の部'!AD107</f>
        <v>0.032129629629629654</v>
      </c>
      <c r="Z87" s="50">
        <f>'[1]女子の部'!AZ107</f>
        <v>27</v>
      </c>
      <c r="AA87" s="55">
        <f>'[1]女子の部'!BB107</f>
        <v>0.008</v>
      </c>
      <c r="AB87" s="56">
        <f>Y87</f>
        <v>0.032129629629629654</v>
      </c>
    </row>
    <row r="88" spans="2:28" ht="4.5" customHeight="1">
      <c r="B88" s="75"/>
      <c r="C88" s="76"/>
      <c r="D88" s="77"/>
      <c r="E88" s="78"/>
      <c r="F88" s="79"/>
      <c r="G88" s="80"/>
      <c r="H88" s="77"/>
      <c r="I88" s="81"/>
      <c r="J88" s="82"/>
      <c r="K88" s="79"/>
      <c r="L88" s="80"/>
      <c r="M88" s="77"/>
      <c r="N88" s="81"/>
      <c r="O88" s="82"/>
      <c r="P88" s="79"/>
      <c r="Q88" s="83"/>
      <c r="R88" s="77"/>
      <c r="S88" s="81"/>
      <c r="T88" s="82"/>
      <c r="U88" s="79"/>
      <c r="V88" s="83"/>
      <c r="W88" s="77"/>
      <c r="X88" s="81"/>
      <c r="Y88" s="82"/>
      <c r="Z88" s="79"/>
      <c r="AA88" s="84"/>
      <c r="AB88" s="85"/>
    </row>
    <row r="89" ht="6" customHeight="1"/>
    <row r="90" ht="12">
      <c r="E90" s="86" t="s">
        <v>12</v>
      </c>
    </row>
    <row r="91" ht="12">
      <c r="E91" s="7" t="s">
        <v>13</v>
      </c>
    </row>
  </sheetData>
  <mergeCells count="2">
    <mergeCell ref="B3:AB3"/>
    <mergeCell ref="AA4:AB4"/>
  </mergeCells>
  <conditionalFormatting sqref="I5 G7 L7 Q7 V7 AA7">
    <cfRule type="cellIs" priority="1" dxfId="0" operator="equal" stopIfTrue="1">
      <formula>0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AI91"/>
  <sheetViews>
    <sheetView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2" width="3.625" style="2" customWidth="1"/>
    <col min="3" max="3" width="17.75390625" style="3" customWidth="1"/>
    <col min="4" max="4" width="0.5" style="1" hidden="1" customWidth="1"/>
    <col min="5" max="5" width="2.625" style="1" customWidth="1"/>
    <col min="6" max="6" width="6.125" style="4" customWidth="1"/>
    <col min="7" max="7" width="2.625" style="5" customWidth="1"/>
    <col min="8" max="8" width="4.625" style="6" customWidth="1"/>
    <col min="9" max="9" width="0.5" style="1" customWidth="1"/>
    <col min="10" max="10" width="2.625" style="1" customWidth="1"/>
    <col min="11" max="11" width="6.125" style="7" customWidth="1"/>
    <col min="12" max="12" width="2.625" style="5" customWidth="1"/>
    <col min="13" max="13" width="4.625" style="6" customWidth="1"/>
    <col min="14" max="14" width="0.5" style="1" customWidth="1"/>
    <col min="15" max="15" width="2.625" style="1" customWidth="1"/>
    <col min="16" max="16" width="6.125" style="7" customWidth="1"/>
    <col min="17" max="17" width="2.625" style="5" customWidth="1"/>
    <col min="18" max="18" width="4.625" style="8" customWidth="1"/>
    <col min="19" max="19" width="0.5" style="1" customWidth="1"/>
    <col min="20" max="20" width="2.625" style="1" customWidth="1"/>
    <col min="21" max="21" width="6.125" style="7" customWidth="1"/>
    <col min="22" max="22" width="2.625" style="5" customWidth="1"/>
    <col min="23" max="23" width="4.625" style="8" customWidth="1"/>
    <col min="24" max="24" width="0.5" style="1" customWidth="1"/>
    <col min="25" max="25" width="2.625" style="1" customWidth="1"/>
    <col min="26" max="26" width="6.125" style="7" customWidth="1"/>
    <col min="27" max="27" width="2.625" style="5" customWidth="1"/>
    <col min="28" max="28" width="4.625" style="8" customWidth="1"/>
    <col min="29" max="29" width="0.5" style="1" customWidth="1"/>
    <col min="30" max="30" width="2.625" style="1" customWidth="1"/>
    <col min="31" max="31" width="6.125" style="7" customWidth="1"/>
    <col min="32" max="32" width="2.625" style="5" customWidth="1"/>
    <col min="33" max="33" width="4.625" style="8" customWidth="1"/>
    <col min="34" max="34" width="12.75390625" style="1" customWidth="1"/>
    <col min="35" max="16384" width="9.00390625" style="1" customWidth="1"/>
  </cols>
  <sheetData>
    <row r="3" spans="2:34" ht="18.75">
      <c r="B3" s="92" t="str">
        <f>'[1]男子の部'!C4</f>
        <v>平成１９年度 第５２回 熊本県中学校対抗駅伝競走大会（男子の部）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</row>
    <row r="4" spans="31:34" ht="17.25" customHeight="1">
      <c r="AE4" s="87"/>
      <c r="AF4" s="93">
        <f>'[1]男子の部'!C8</f>
        <v>39395</v>
      </c>
      <c r="AG4" s="93"/>
      <c r="AH4" s="93"/>
    </row>
    <row r="5" spans="10:12" ht="12">
      <c r="J5" s="11" t="str">
        <f>'[1]男子の部'!C6</f>
        <v>天候 晴れ　気温 ２０．２度　北東 ４ｍ　湿度 ６２％（１１時００分現在）</v>
      </c>
      <c r="L5" s="88"/>
    </row>
    <row r="6" spans="2:34" s="13" customFormat="1" ht="15.75" customHeight="1">
      <c r="B6" s="14" t="s">
        <v>0</v>
      </c>
      <c r="C6" s="15" t="s">
        <v>1</v>
      </c>
      <c r="D6" s="16"/>
      <c r="E6" s="16"/>
      <c r="F6" s="17" t="s">
        <v>14</v>
      </c>
      <c r="G6" s="18"/>
      <c r="H6" s="19"/>
      <c r="I6" s="16"/>
      <c r="J6" s="20"/>
      <c r="K6" s="17" t="s">
        <v>15</v>
      </c>
      <c r="L6" s="18"/>
      <c r="M6" s="19"/>
      <c r="N6" s="16"/>
      <c r="O6" s="20"/>
      <c r="P6" s="17" t="s">
        <v>4</v>
      </c>
      <c r="Q6" s="18"/>
      <c r="R6" s="21"/>
      <c r="S6" s="16"/>
      <c r="T6" s="20"/>
      <c r="U6" s="17" t="s">
        <v>16</v>
      </c>
      <c r="V6" s="18"/>
      <c r="W6" s="21"/>
      <c r="X6" s="16"/>
      <c r="Y6" s="20"/>
      <c r="Z6" s="17" t="s">
        <v>17</v>
      </c>
      <c r="AA6" s="18"/>
      <c r="AB6" s="21"/>
      <c r="AC6" s="16"/>
      <c r="AD6" s="20"/>
      <c r="AE6" s="17" t="s">
        <v>18</v>
      </c>
      <c r="AF6" s="18"/>
      <c r="AG6" s="21"/>
      <c r="AH6" s="23" t="s">
        <v>7</v>
      </c>
    </row>
    <row r="7" spans="2:35" s="13" customFormat="1" ht="15.75" customHeight="1">
      <c r="B7" s="24" t="s">
        <v>8</v>
      </c>
      <c r="C7" s="25" t="s">
        <v>9</v>
      </c>
      <c r="D7" s="26"/>
      <c r="E7" s="26"/>
      <c r="F7" s="89"/>
      <c r="G7" s="28" t="s">
        <v>10</v>
      </c>
      <c r="H7" s="29">
        <f>'[1]男子の部'!E8</f>
        <v>0.010520833333333333</v>
      </c>
      <c r="I7" s="30"/>
      <c r="J7" s="31"/>
      <c r="K7" s="32"/>
      <c r="L7" s="28" t="s">
        <v>10</v>
      </c>
      <c r="M7" s="29">
        <f>'[1]男子の部'!F8</f>
        <v>0.006203703703703704</v>
      </c>
      <c r="N7" s="30"/>
      <c r="O7" s="31"/>
      <c r="P7" s="32"/>
      <c r="Q7" s="28" t="s">
        <v>10</v>
      </c>
      <c r="R7" s="29">
        <f>'[1]男子の部'!G8</f>
        <v>0.004027777777777778</v>
      </c>
      <c r="S7" s="30"/>
      <c r="T7" s="31"/>
      <c r="U7" s="32"/>
      <c r="V7" s="28" t="s">
        <v>10</v>
      </c>
      <c r="W7" s="29">
        <f>'[1]男子の部'!H8</f>
        <v>0.00636574074074074</v>
      </c>
      <c r="X7" s="30"/>
      <c r="Y7" s="31"/>
      <c r="Z7" s="32"/>
      <c r="AA7" s="28" t="s">
        <v>10</v>
      </c>
      <c r="AB7" s="33">
        <f>'[1]男子の部'!I8</f>
        <v>0.00644675925925926</v>
      </c>
      <c r="AC7" s="30"/>
      <c r="AD7" s="31"/>
      <c r="AE7" s="32"/>
      <c r="AF7" s="28" t="s">
        <v>10</v>
      </c>
      <c r="AG7" s="33">
        <f>'[1]男子の部'!J8</f>
        <v>0.008391203703703705</v>
      </c>
      <c r="AH7" s="34">
        <v>0.043159722222222224</v>
      </c>
      <c r="AI7" s="13" t="s">
        <v>19</v>
      </c>
    </row>
    <row r="8" spans="2:34" s="13" customFormat="1" ht="20.25" customHeight="1">
      <c r="B8" s="35">
        <v>1</v>
      </c>
      <c r="C8" s="36" t="str">
        <f>VLOOKUP('[1]男子の部'!$AG$11,'[1]男子の部'!$B$11:$J$37,2)</f>
        <v>坂　本(八　代)</v>
      </c>
      <c r="D8" s="37"/>
      <c r="E8" s="48"/>
      <c r="F8" s="38" t="str">
        <f>VLOOKUP('[1]男子の部'!$AG$11,'[1]男子の部'!$B$11:$J$37,4)</f>
        <v>南　　翔太③</v>
      </c>
      <c r="G8" s="39"/>
      <c r="H8" s="40"/>
      <c r="I8" s="37"/>
      <c r="J8" s="41"/>
      <c r="K8" s="38" t="str">
        <f>VLOOKUP('[1]男子の部'!$AG$11,'[1]男子の部'!$B$11:$J$37,5)</f>
        <v>舟津　　功③</v>
      </c>
      <c r="L8" s="39"/>
      <c r="M8" s="40"/>
      <c r="N8" s="37"/>
      <c r="O8" s="41"/>
      <c r="P8" s="38" t="str">
        <f>VLOOKUP('[1]男子の部'!$AG$11,'[1]男子の部'!$B$11:$J$37,6)</f>
        <v>南　　俊輔②</v>
      </c>
      <c r="Q8" s="39"/>
      <c r="R8" s="42"/>
      <c r="S8" s="37"/>
      <c r="T8" s="41" t="s">
        <v>20</v>
      </c>
      <c r="U8" s="38" t="str">
        <f>VLOOKUP('[1]男子の部'!$AG$11,'[1]男子の部'!$B$11:$J$37,7)</f>
        <v>松永　和久③</v>
      </c>
      <c r="V8" s="39"/>
      <c r="W8" s="42"/>
      <c r="X8" s="37"/>
      <c r="Y8" s="41"/>
      <c r="Z8" s="38" t="str">
        <f>VLOOKUP('[1]男子の部'!$AG$11,'[1]男子の部'!$B$11:$J$37,8)</f>
        <v>松本　拓也③</v>
      </c>
      <c r="AA8" s="39"/>
      <c r="AB8" s="43"/>
      <c r="AC8" s="37"/>
      <c r="AD8" s="41"/>
      <c r="AE8" s="38" t="str">
        <f>VLOOKUP('[1]男子の部'!$AG$11,'[1]男子の部'!$B$11:$J$37,9)</f>
        <v>西田　成志③</v>
      </c>
      <c r="AF8" s="39"/>
      <c r="AG8" s="43"/>
      <c r="AH8" s="44"/>
    </row>
    <row r="9" spans="2:34" s="45" customFormat="1" ht="12.75" customHeight="1">
      <c r="B9" s="46"/>
      <c r="C9" s="47" t="str">
        <f>VLOOKUP('[1]男子の部'!$AG$11,'[1]男子の部'!$B$11:$J$37,3)</f>
        <v>（馬淵　隆幸）</v>
      </c>
      <c r="D9" s="48"/>
      <c r="F9" s="49"/>
      <c r="G9" s="50">
        <f>'[1]男子の部'!AJ81</f>
        <v>5</v>
      </c>
      <c r="H9" s="51">
        <f>'[1]男子の部'!AL81</f>
        <v>0.011030092592592678</v>
      </c>
      <c r="I9" s="52"/>
      <c r="J9" s="53">
        <f>'[1]男子の部'!P81</f>
        <v>2</v>
      </c>
      <c r="K9" s="54">
        <f>'[1]男子の部'!R81</f>
        <v>0.017430555555555616</v>
      </c>
      <c r="L9" s="50">
        <f>'[1]男子の部'!AN81</f>
        <v>1</v>
      </c>
      <c r="M9" s="51">
        <f>'[1]男子の部'!AP81</f>
        <v>0.0064</v>
      </c>
      <c r="N9" s="52"/>
      <c r="O9" s="53">
        <f>'[1]男子の部'!T81</f>
        <v>1</v>
      </c>
      <c r="P9" s="54">
        <f>'[1]男子の部'!V81</f>
        <v>0.02152777777777784</v>
      </c>
      <c r="Q9" s="50">
        <f>'[1]男子の部'!AR81</f>
        <v>2</v>
      </c>
      <c r="R9" s="51">
        <f>'[1]男子の部'!AT81</f>
        <v>0.0041</v>
      </c>
      <c r="S9" s="52"/>
      <c r="T9" s="53">
        <f>'[1]男子の部'!X81</f>
        <v>1</v>
      </c>
      <c r="U9" s="54">
        <f>'[1]男子の部'!Z81</f>
        <v>0.027893518518518554</v>
      </c>
      <c r="V9" s="50">
        <f>'[1]男子の部'!AV81</f>
        <v>1</v>
      </c>
      <c r="W9" s="51">
        <f>'[1]男子の部'!AX81</f>
        <v>0.00637</v>
      </c>
      <c r="X9" s="52"/>
      <c r="Y9" s="53">
        <f>'[1]男子の部'!AB81</f>
        <v>1</v>
      </c>
      <c r="Z9" s="54">
        <f>'[1]男子の部'!AD81</f>
        <v>0.034444444444444514</v>
      </c>
      <c r="AA9" s="50">
        <f>'[1]男子の部'!AZ81</f>
        <v>1</v>
      </c>
      <c r="AB9" s="55">
        <f>'[1]男子の部'!BB81</f>
        <v>0.00655</v>
      </c>
      <c r="AC9" s="48"/>
      <c r="AD9" s="53">
        <f>'[1]男子の部'!AF81</f>
        <v>1</v>
      </c>
      <c r="AE9" s="54">
        <f>'[1]男子の部'!AH81</f>
        <v>0.043194444444444466</v>
      </c>
      <c r="AF9" s="50">
        <f>'[1]男子の部'!BD81</f>
        <v>5</v>
      </c>
      <c r="AG9" s="55">
        <f>'[1]男子の部'!BF81</f>
        <v>0.00875</v>
      </c>
      <c r="AH9" s="90">
        <f>AE9</f>
        <v>0.043194444444444466</v>
      </c>
    </row>
    <row r="10" spans="2:34" ht="4.5" customHeight="1">
      <c r="B10" s="57"/>
      <c r="C10" s="58"/>
      <c r="D10" s="59"/>
      <c r="E10" s="59"/>
      <c r="F10" s="60"/>
      <c r="G10" s="61"/>
      <c r="H10" s="62"/>
      <c r="I10" s="59"/>
      <c r="J10" s="63"/>
      <c r="K10" s="64"/>
      <c r="L10" s="61"/>
      <c r="M10" s="62"/>
      <c r="N10" s="59"/>
      <c r="O10" s="63"/>
      <c r="P10" s="64"/>
      <c r="Q10" s="61"/>
      <c r="R10" s="65"/>
      <c r="S10" s="59"/>
      <c r="T10" s="63"/>
      <c r="U10" s="64"/>
      <c r="V10" s="61"/>
      <c r="W10" s="65"/>
      <c r="X10" s="59"/>
      <c r="Y10" s="63"/>
      <c r="Z10" s="64"/>
      <c r="AA10" s="61"/>
      <c r="AB10" s="66"/>
      <c r="AC10" s="59"/>
      <c r="AD10" s="63"/>
      <c r="AE10" s="64"/>
      <c r="AF10" s="61"/>
      <c r="AG10" s="66"/>
      <c r="AH10" s="67"/>
    </row>
    <row r="11" spans="2:34" s="13" customFormat="1" ht="20.25" customHeight="1">
      <c r="B11" s="35">
        <v>2</v>
      </c>
      <c r="C11" s="36" t="str">
        <f>VLOOKUP('[1]男子の部'!$AG$12,'[1]男子の部'!$B$11:$J$37,2)</f>
        <v>本渡東(天草郡市)</v>
      </c>
      <c r="D11" s="37"/>
      <c r="E11" s="37"/>
      <c r="F11" s="68" t="str">
        <f>VLOOKUP('[1]男子の部'!$AG$12,'[1]男子の部'!$B$11:$J$37,4)</f>
        <v>金子　大志③</v>
      </c>
      <c r="G11" s="39"/>
      <c r="H11" s="40"/>
      <c r="I11" s="37"/>
      <c r="J11" s="41"/>
      <c r="K11" s="68" t="str">
        <f>VLOOKUP('[1]男子の部'!$AG$12,'[1]男子の部'!$B$11:$J$37,5)</f>
        <v>井上　雄介③</v>
      </c>
      <c r="L11" s="39"/>
      <c r="M11" s="40"/>
      <c r="N11" s="37"/>
      <c r="O11" s="41"/>
      <c r="P11" s="68" t="str">
        <f>VLOOKUP('[1]男子の部'!$AG$12,'[1]男子の部'!$B$11:$J$37,6)</f>
        <v>大塚　雄樹③</v>
      </c>
      <c r="Q11" s="39"/>
      <c r="R11" s="42"/>
      <c r="S11" s="37"/>
      <c r="T11" s="41"/>
      <c r="U11" s="68" t="str">
        <f>VLOOKUP('[1]男子の部'!$AG$12,'[1]男子の部'!$B$11:$J$37,7)</f>
        <v>平山　拓磨③</v>
      </c>
      <c r="V11" s="39"/>
      <c r="W11" s="42"/>
      <c r="X11" s="37"/>
      <c r="Y11" s="41"/>
      <c r="Z11" s="68" t="str">
        <f>VLOOKUP('[1]男子の部'!$AG$12,'[1]男子の部'!$B$11:$J$37,8)</f>
        <v>池田　恭輔③</v>
      </c>
      <c r="AA11" s="39"/>
      <c r="AB11" s="43"/>
      <c r="AC11" s="37"/>
      <c r="AD11" s="41"/>
      <c r="AE11" s="68" t="str">
        <f>VLOOKUP('[1]男子の部'!$AG$12,'[1]男子の部'!$B$11:$J$37,9)</f>
        <v>渡邊　一磨②</v>
      </c>
      <c r="AF11" s="39"/>
      <c r="AG11" s="43"/>
      <c r="AH11" s="44"/>
    </row>
    <row r="12" spans="2:34" s="45" customFormat="1" ht="12.75" customHeight="1">
      <c r="B12" s="46"/>
      <c r="C12" s="47" t="str">
        <f>VLOOKUP('[1]男子の部'!$AG$12,'[1]男子の部'!$B$11:$J$37,3)</f>
        <v>（松尾　真一）</v>
      </c>
      <c r="D12" s="48"/>
      <c r="E12" s="48"/>
      <c r="F12" s="69"/>
      <c r="G12" s="50">
        <f>'[1]男子の部'!AJ82</f>
        <v>7</v>
      </c>
      <c r="H12" s="51">
        <f>'[1]男子の部'!AL82</f>
        <v>0.011053240740740827</v>
      </c>
      <c r="I12" s="52"/>
      <c r="J12" s="53">
        <f>'[1]男子の部'!P82</f>
        <v>3</v>
      </c>
      <c r="K12" s="54">
        <f>'[1]男子の部'!R82</f>
        <v>0.017476851851851914</v>
      </c>
      <c r="L12" s="50">
        <f>'[1]男子の部'!AN82</f>
        <v>3</v>
      </c>
      <c r="M12" s="51">
        <f>'[1]男子の部'!AP82</f>
        <v>0.00642</v>
      </c>
      <c r="N12" s="52"/>
      <c r="O12" s="53">
        <f>'[1]男子の部'!T82</f>
        <v>4</v>
      </c>
      <c r="P12" s="54">
        <f>'[1]男子の部'!V82</f>
        <v>0.02170138888888895</v>
      </c>
      <c r="Q12" s="50">
        <f>'[1]男子の部'!AR82</f>
        <v>9</v>
      </c>
      <c r="R12" s="51">
        <f>'[1]男子の部'!AT82</f>
        <v>0.00422</v>
      </c>
      <c r="S12" s="52"/>
      <c r="T12" s="53">
        <f>'[1]男子の部'!X82</f>
        <v>5</v>
      </c>
      <c r="U12" s="54">
        <f>'[1]男子の部'!Z82</f>
        <v>0.02839120370370374</v>
      </c>
      <c r="V12" s="50">
        <f>'[1]男子の部'!AV82</f>
        <v>10</v>
      </c>
      <c r="W12" s="51">
        <f>'[1]男子の部'!AX82</f>
        <v>0.00669</v>
      </c>
      <c r="X12" s="52"/>
      <c r="Y12" s="53">
        <f>'[1]男子の部'!AB82</f>
        <v>4</v>
      </c>
      <c r="Z12" s="54">
        <f>'[1]男子の部'!AD82</f>
        <v>0.03502314814814822</v>
      </c>
      <c r="AA12" s="50">
        <f>'[1]男子の部'!AZ82</f>
        <v>2</v>
      </c>
      <c r="AB12" s="55">
        <f>'[1]男子の部'!BB82</f>
        <v>0.00663</v>
      </c>
      <c r="AC12" s="48"/>
      <c r="AD12" s="53">
        <f>'[1]男子の部'!AF82</f>
        <v>2</v>
      </c>
      <c r="AE12" s="54">
        <f>'[1]男子の部'!AH82</f>
        <v>0.04376157407407409</v>
      </c>
      <c r="AF12" s="50">
        <f>'[1]男子の部'!BD82</f>
        <v>4</v>
      </c>
      <c r="AG12" s="55">
        <f>'[1]男子の部'!BF82</f>
        <v>0.00874</v>
      </c>
      <c r="AH12" s="90">
        <f>AE12</f>
        <v>0.04376157407407409</v>
      </c>
    </row>
    <row r="13" spans="2:34" ht="4.5" customHeight="1">
      <c r="B13" s="57"/>
      <c r="C13" s="58"/>
      <c r="D13" s="59"/>
      <c r="E13" s="59"/>
      <c r="F13" s="60"/>
      <c r="G13" s="61"/>
      <c r="H13" s="62"/>
      <c r="I13" s="59"/>
      <c r="J13" s="63"/>
      <c r="K13" s="64"/>
      <c r="L13" s="61"/>
      <c r="M13" s="62"/>
      <c r="N13" s="59"/>
      <c r="O13" s="63"/>
      <c r="P13" s="64"/>
      <c r="Q13" s="61"/>
      <c r="R13" s="65"/>
      <c r="S13" s="59"/>
      <c r="T13" s="63"/>
      <c r="U13" s="64"/>
      <c r="V13" s="61"/>
      <c r="W13" s="65"/>
      <c r="X13" s="59"/>
      <c r="Y13" s="63"/>
      <c r="Z13" s="64"/>
      <c r="AA13" s="61"/>
      <c r="AB13" s="66"/>
      <c r="AC13" s="59"/>
      <c r="AD13" s="63"/>
      <c r="AE13" s="64"/>
      <c r="AF13" s="61"/>
      <c r="AG13" s="66"/>
      <c r="AH13" s="67"/>
    </row>
    <row r="14" spans="2:34" s="13" customFormat="1" ht="20.25" customHeight="1">
      <c r="B14" s="35">
        <v>3</v>
      </c>
      <c r="C14" s="36" t="str">
        <f>VLOOKUP('[1]男子の部'!$AG$13,'[1]男子の部'!$B$11:$J$37,2)</f>
        <v>荒尾三(荒尾市)</v>
      </c>
      <c r="D14" s="37"/>
      <c r="E14" s="37"/>
      <c r="F14" s="68" t="str">
        <f>VLOOKUP('[1]男子の部'!$AG$13,'[1]男子の部'!$B$11:$J$37,4)</f>
        <v>宮上　翔太②</v>
      </c>
      <c r="G14" s="39"/>
      <c r="H14" s="40"/>
      <c r="I14" s="37"/>
      <c r="J14" s="41"/>
      <c r="K14" s="68" t="str">
        <f>VLOOKUP('[1]男子の部'!$AG$13,'[1]男子の部'!$B$11:$J$37,5)</f>
        <v>西山　晋平③</v>
      </c>
      <c r="L14" s="39"/>
      <c r="M14" s="40"/>
      <c r="N14" s="37"/>
      <c r="O14" s="41"/>
      <c r="P14" s="68" t="str">
        <f>VLOOKUP('[1]男子の部'!$AG$13,'[1]男子の部'!$B$11:$J$37,6)</f>
        <v>坂本　　匠②</v>
      </c>
      <c r="Q14" s="39"/>
      <c r="R14" s="42"/>
      <c r="S14" s="37"/>
      <c r="T14" s="41"/>
      <c r="U14" s="68" t="str">
        <f>VLOOKUP('[1]男子の部'!$AG$13,'[1]男子の部'!$B$11:$J$37,7)</f>
        <v>徳満　史宏③</v>
      </c>
      <c r="V14" s="39"/>
      <c r="W14" s="42"/>
      <c r="X14" s="37"/>
      <c r="Y14" s="41"/>
      <c r="Z14" s="68" t="str">
        <f>VLOOKUP('[1]男子の部'!$AG$13,'[1]男子の部'!$B$11:$J$37,8)</f>
        <v>前川　玄太③</v>
      </c>
      <c r="AA14" s="39"/>
      <c r="AB14" s="43"/>
      <c r="AC14" s="37"/>
      <c r="AD14" s="41"/>
      <c r="AE14" s="68" t="str">
        <f>VLOOKUP('[1]男子の部'!$AG$13,'[1]男子の部'!$B$11:$J$37,9)</f>
        <v>久保　拓也③</v>
      </c>
      <c r="AF14" s="39"/>
      <c r="AG14" s="43"/>
      <c r="AH14" s="44"/>
    </row>
    <row r="15" spans="2:34" s="45" customFormat="1" ht="12.75" customHeight="1">
      <c r="B15" s="46"/>
      <c r="C15" s="47" t="str">
        <f>VLOOKUP('[1]男子の部'!$AG$13,'[1]男子の部'!$B$11:$J$37,3)</f>
        <v>（中道　　豪）</v>
      </c>
      <c r="D15" s="48"/>
      <c r="E15" s="48"/>
      <c r="F15" s="69"/>
      <c r="G15" s="50">
        <f>'[1]男子の部'!AJ83</f>
        <v>4</v>
      </c>
      <c r="H15" s="51">
        <f>'[1]男子の部'!AL83</f>
        <v>0.011018518518518605</v>
      </c>
      <c r="I15" s="52"/>
      <c r="J15" s="53">
        <f>'[1]男子の部'!P83</f>
        <v>1</v>
      </c>
      <c r="K15" s="54">
        <f>'[1]男子の部'!R83</f>
        <v>0.017418981481481542</v>
      </c>
      <c r="L15" s="50">
        <f>'[1]男子の部'!AN83</f>
        <v>1</v>
      </c>
      <c r="M15" s="51">
        <f>'[1]男子の部'!AP83</f>
        <v>0.0064</v>
      </c>
      <c r="N15" s="52"/>
      <c r="O15" s="53">
        <f>'[1]男子の部'!T83</f>
        <v>2</v>
      </c>
      <c r="P15" s="54">
        <f>'[1]男子の部'!V83</f>
        <v>0.02160879629629636</v>
      </c>
      <c r="Q15" s="50">
        <f>'[1]男子の部'!AR83</f>
        <v>7</v>
      </c>
      <c r="R15" s="51">
        <f>'[1]男子の部'!AT83</f>
        <v>0.00419</v>
      </c>
      <c r="S15" s="52"/>
      <c r="T15" s="53">
        <f>'[1]男子の部'!X83</f>
        <v>2</v>
      </c>
      <c r="U15" s="54">
        <f>'[1]男子の部'!Z83</f>
        <v>0.02802083333333337</v>
      </c>
      <c r="V15" s="50">
        <f>'[1]男子の部'!AV83</f>
        <v>3</v>
      </c>
      <c r="W15" s="51">
        <f>'[1]男子の部'!AX83</f>
        <v>0.00641</v>
      </c>
      <c r="X15" s="52"/>
      <c r="Y15" s="53">
        <f>'[1]男子の部'!AB83</f>
        <v>2</v>
      </c>
      <c r="Z15" s="54">
        <f>'[1]男子の部'!AD83</f>
        <v>0.03480324074074081</v>
      </c>
      <c r="AA15" s="50">
        <f>'[1]男子の部'!AZ83</f>
        <v>9</v>
      </c>
      <c r="AB15" s="55">
        <f>'[1]男子の部'!BB83</f>
        <v>0.00678</v>
      </c>
      <c r="AC15" s="48"/>
      <c r="AD15" s="53">
        <f>'[1]男子の部'!AF83</f>
        <v>3</v>
      </c>
      <c r="AE15" s="54">
        <f>'[1]男子の部'!AH83</f>
        <v>0.04390046296296298</v>
      </c>
      <c r="AF15" s="50">
        <f>'[1]男子の部'!BD83</f>
        <v>16</v>
      </c>
      <c r="AG15" s="55">
        <f>'[1]男子の部'!BF83</f>
        <v>0.0091</v>
      </c>
      <c r="AH15" s="90">
        <f>AE15</f>
        <v>0.04390046296296298</v>
      </c>
    </row>
    <row r="16" spans="2:34" ht="4.5" customHeight="1">
      <c r="B16" s="57"/>
      <c r="C16" s="58"/>
      <c r="D16" s="59"/>
      <c r="E16" s="59"/>
      <c r="F16" s="60"/>
      <c r="G16" s="61"/>
      <c r="H16" s="62"/>
      <c r="I16" s="59"/>
      <c r="J16" s="63"/>
      <c r="K16" s="64"/>
      <c r="L16" s="61"/>
      <c r="M16" s="62"/>
      <c r="N16" s="59"/>
      <c r="O16" s="63"/>
      <c r="P16" s="64"/>
      <c r="Q16" s="61"/>
      <c r="R16" s="65"/>
      <c r="S16" s="59"/>
      <c r="T16" s="63"/>
      <c r="U16" s="64"/>
      <c r="V16" s="61"/>
      <c r="W16" s="65"/>
      <c r="X16" s="59"/>
      <c r="Y16" s="63"/>
      <c r="Z16" s="64"/>
      <c r="AA16" s="61"/>
      <c r="AB16" s="66"/>
      <c r="AC16" s="59"/>
      <c r="AD16" s="63"/>
      <c r="AE16" s="64"/>
      <c r="AF16" s="61"/>
      <c r="AG16" s="66"/>
      <c r="AH16" s="67"/>
    </row>
    <row r="17" spans="2:34" s="13" customFormat="1" ht="20.25" customHeight="1">
      <c r="B17" s="35">
        <v>4</v>
      </c>
      <c r="C17" s="36" t="str">
        <f>VLOOKUP('[1]男子の部'!$AG$14,'[1]男子の部'!$B$11:$J$37,2)</f>
        <v>稜　南(天草郡市)</v>
      </c>
      <c r="D17" s="37"/>
      <c r="E17" s="37"/>
      <c r="F17" s="68" t="str">
        <f>VLOOKUP('[1]男子の部'!$AG$14,'[1]男子の部'!$B$11:$J$37,4)</f>
        <v>久保田将嵩③</v>
      </c>
      <c r="G17" s="39"/>
      <c r="H17" s="40"/>
      <c r="I17" s="37"/>
      <c r="J17" s="41"/>
      <c r="K17" s="68" t="str">
        <f>VLOOKUP('[1]男子の部'!$AG$14,'[1]男子の部'!$B$11:$J$37,5)</f>
        <v>稲田　　翔③</v>
      </c>
      <c r="L17" s="39"/>
      <c r="M17" s="40"/>
      <c r="N17" s="37"/>
      <c r="O17" s="41"/>
      <c r="P17" s="68" t="str">
        <f>VLOOKUP('[1]男子の部'!$AG$14,'[1]男子の部'!$B$11:$J$37,6)</f>
        <v>江﨑　信仁②</v>
      </c>
      <c r="Q17" s="39"/>
      <c r="R17" s="42"/>
      <c r="S17" s="37"/>
      <c r="T17" s="41"/>
      <c r="U17" s="68" t="str">
        <f>VLOOKUP('[1]男子の部'!$AG$14,'[1]男子の部'!$B$11:$J$37,7)</f>
        <v>西橋　寛也③</v>
      </c>
      <c r="V17" s="39"/>
      <c r="W17" s="42"/>
      <c r="X17" s="37"/>
      <c r="Y17" s="41"/>
      <c r="Z17" s="68" t="str">
        <f>VLOOKUP('[1]男子の部'!$AG$14,'[1]男子の部'!$B$11:$J$37,8)</f>
        <v>渡辺　裕太③</v>
      </c>
      <c r="AA17" s="39"/>
      <c r="AB17" s="43"/>
      <c r="AC17" s="37"/>
      <c r="AD17" s="41"/>
      <c r="AE17" s="68" t="str">
        <f>VLOOKUP('[1]男子の部'!$AG$14,'[1]男子の部'!$B$11:$J$37,9)</f>
        <v>畑山　修生③</v>
      </c>
      <c r="AF17" s="39"/>
      <c r="AG17" s="43"/>
      <c r="AH17" s="44"/>
    </row>
    <row r="18" spans="2:34" s="45" customFormat="1" ht="12.75" customHeight="1">
      <c r="B18" s="46"/>
      <c r="C18" s="47" t="str">
        <f>VLOOKUP('[1]男子の部'!$AG$14,'[1]男子の部'!$B$11:$J$37,3)</f>
        <v>（橋本　義昭）</v>
      </c>
      <c r="D18" s="48"/>
      <c r="E18" s="48"/>
      <c r="F18" s="69"/>
      <c r="G18" s="50">
        <f>'[1]男子の部'!AJ84</f>
        <v>10</v>
      </c>
      <c r="H18" s="51">
        <f>'[1]男子の部'!AL84</f>
        <v>0.011099537037037123</v>
      </c>
      <c r="I18" s="52"/>
      <c r="J18" s="53">
        <f>'[1]男子の部'!P84</f>
        <v>10</v>
      </c>
      <c r="K18" s="54">
        <f>'[1]男子の部'!R84</f>
        <v>0.017789351851851914</v>
      </c>
      <c r="L18" s="50">
        <f>'[1]男子の部'!AN84</f>
        <v>15</v>
      </c>
      <c r="M18" s="51">
        <f>'[1]男子の部'!AP84</f>
        <v>0.00669</v>
      </c>
      <c r="N18" s="52"/>
      <c r="O18" s="53">
        <f>'[1]男子の部'!T84</f>
        <v>7</v>
      </c>
      <c r="P18" s="54">
        <f>'[1]男子の部'!V84</f>
        <v>0.02192129629629636</v>
      </c>
      <c r="Q18" s="50">
        <f>'[1]男子の部'!AR84</f>
        <v>4</v>
      </c>
      <c r="R18" s="51">
        <f>'[1]男子の部'!AT84</f>
        <v>0.00413</v>
      </c>
      <c r="S18" s="52"/>
      <c r="T18" s="53">
        <f>'[1]男子の部'!X84</f>
        <v>8</v>
      </c>
      <c r="U18" s="54">
        <f>'[1]男子の部'!Z84</f>
        <v>0.028692129629629665</v>
      </c>
      <c r="V18" s="50">
        <f>'[1]男子の部'!AV84</f>
        <v>15</v>
      </c>
      <c r="W18" s="51">
        <f>'[1]男子の部'!AX84</f>
        <v>0.00677</v>
      </c>
      <c r="X18" s="52"/>
      <c r="Y18" s="53">
        <f>'[1]男子の部'!AB84</f>
        <v>6</v>
      </c>
      <c r="Z18" s="54">
        <f>'[1]男子の部'!AD84</f>
        <v>0.03540509259259266</v>
      </c>
      <c r="AA18" s="50">
        <f>'[1]男子の部'!AZ84</f>
        <v>5</v>
      </c>
      <c r="AB18" s="55">
        <f>'[1]男子の部'!BB84</f>
        <v>0.00671</v>
      </c>
      <c r="AC18" s="48"/>
      <c r="AD18" s="53">
        <f>'[1]男子の部'!AF84</f>
        <v>4</v>
      </c>
      <c r="AE18" s="54">
        <f>'[1]男子の部'!AH84</f>
        <v>0.04392361111111113</v>
      </c>
      <c r="AF18" s="50">
        <f>'[1]男子の部'!BD84</f>
        <v>1</v>
      </c>
      <c r="AG18" s="55">
        <f>'[1]男子の部'!BF84</f>
        <v>0.00852</v>
      </c>
      <c r="AH18" s="90">
        <f>AE18</f>
        <v>0.04392361111111113</v>
      </c>
    </row>
    <row r="19" spans="2:34" ht="4.5" customHeight="1">
      <c r="B19" s="57"/>
      <c r="C19" s="58"/>
      <c r="D19" s="59"/>
      <c r="E19" s="59"/>
      <c r="F19" s="60"/>
      <c r="G19" s="61"/>
      <c r="H19" s="62"/>
      <c r="I19" s="59"/>
      <c r="J19" s="63"/>
      <c r="K19" s="64"/>
      <c r="L19" s="61"/>
      <c r="M19" s="62"/>
      <c r="N19" s="59"/>
      <c r="O19" s="63"/>
      <c r="P19" s="64"/>
      <c r="Q19" s="61"/>
      <c r="R19" s="65"/>
      <c r="S19" s="59"/>
      <c r="T19" s="63"/>
      <c r="U19" s="64"/>
      <c r="V19" s="61"/>
      <c r="W19" s="65"/>
      <c r="X19" s="59"/>
      <c r="Y19" s="63"/>
      <c r="Z19" s="64"/>
      <c r="AA19" s="61"/>
      <c r="AB19" s="66"/>
      <c r="AC19" s="59"/>
      <c r="AD19" s="63"/>
      <c r="AE19" s="64"/>
      <c r="AF19" s="61"/>
      <c r="AG19" s="66"/>
      <c r="AH19" s="67"/>
    </row>
    <row r="20" spans="2:34" s="13" customFormat="1" ht="20.25" customHeight="1">
      <c r="B20" s="35">
        <v>5</v>
      </c>
      <c r="C20" s="73" t="str">
        <f>VLOOKUP('[1]男子の部'!$AG$15,'[1]男子の部'!$B$11:$J$37,2)</f>
        <v>下益城城南(宇城郡市）</v>
      </c>
      <c r="D20" s="37"/>
      <c r="E20" s="37"/>
      <c r="F20" s="68" t="str">
        <f>VLOOKUP('[1]男子の部'!$AG$15,'[1]男子の部'!$B$11:$J$37,4)</f>
        <v>鮫島紋二郎③</v>
      </c>
      <c r="G20" s="39"/>
      <c r="H20" s="40"/>
      <c r="I20" s="37"/>
      <c r="J20" s="41"/>
      <c r="K20" s="68" t="str">
        <f>VLOOKUP('[1]男子の部'!$AG$15,'[1]男子の部'!$B$11:$J$37,5)</f>
        <v>村上　貴紀③</v>
      </c>
      <c r="L20" s="39"/>
      <c r="M20" s="40"/>
      <c r="N20" s="37"/>
      <c r="O20" s="41"/>
      <c r="P20" s="68" t="str">
        <f>VLOOKUP('[1]男子の部'!$AG$15,'[1]男子の部'!$B$11:$J$37,6)</f>
        <v>荒木　拓也③</v>
      </c>
      <c r="Q20" s="39"/>
      <c r="R20" s="42"/>
      <c r="S20" s="37"/>
      <c r="T20" s="41"/>
      <c r="U20" s="68" t="str">
        <f>VLOOKUP('[1]男子の部'!$AG$15,'[1]男子の部'!$B$11:$J$37,7)</f>
        <v>河口　雅也②</v>
      </c>
      <c r="V20" s="39"/>
      <c r="W20" s="42"/>
      <c r="X20" s="37"/>
      <c r="Y20" s="41"/>
      <c r="Z20" s="68" t="str">
        <f>VLOOKUP('[1]男子の部'!$AG$15,'[1]男子の部'!$B$11:$J$37,8)</f>
        <v>松野　　稔③</v>
      </c>
      <c r="AA20" s="39"/>
      <c r="AB20" s="43"/>
      <c r="AC20" s="37"/>
      <c r="AD20" s="41"/>
      <c r="AE20" s="68" t="str">
        <f>VLOOKUP('[1]男子の部'!$AG$15,'[1]男子の部'!$B$11:$J$37,9)</f>
        <v>森島慎太郎③</v>
      </c>
      <c r="AF20" s="39"/>
      <c r="AG20" s="43"/>
      <c r="AH20" s="44"/>
    </row>
    <row r="21" spans="2:34" s="45" customFormat="1" ht="12.75" customHeight="1">
      <c r="B21" s="46"/>
      <c r="C21" s="47" t="str">
        <f>VLOOKUP('[1]男子の部'!$AG$15,'[1]男子の部'!$B$11:$J$37,3)</f>
        <v>（岩田　雅子）</v>
      </c>
      <c r="D21" s="48"/>
      <c r="E21" s="48"/>
      <c r="F21" s="69"/>
      <c r="G21" s="50">
        <f>'[1]男子の部'!AJ85</f>
        <v>3</v>
      </c>
      <c r="H21" s="51">
        <f>'[1]男子の部'!AL85</f>
        <v>0.011018518518518605</v>
      </c>
      <c r="I21" s="52"/>
      <c r="J21" s="53">
        <f>'[1]男子の部'!P85</f>
        <v>4</v>
      </c>
      <c r="K21" s="54">
        <f>'[1]男子の部'!R85</f>
        <v>0.017569444444444506</v>
      </c>
      <c r="L21" s="50">
        <f>'[1]男子の部'!AN85</f>
        <v>8</v>
      </c>
      <c r="M21" s="51">
        <f>'[1]男子の部'!AP85</f>
        <v>0.00655</v>
      </c>
      <c r="N21" s="52"/>
      <c r="O21" s="53">
        <f>'[1]男子の部'!T85</f>
        <v>3</v>
      </c>
      <c r="P21" s="54">
        <f>'[1]男子の部'!V85</f>
        <v>0.021689814814814877</v>
      </c>
      <c r="Q21" s="50">
        <f>'[1]男子の部'!AR85</f>
        <v>3</v>
      </c>
      <c r="R21" s="51">
        <f>'[1]男子の部'!AT85</f>
        <v>0.00412</v>
      </c>
      <c r="S21" s="52"/>
      <c r="T21" s="53">
        <f>'[1]男子の部'!X85</f>
        <v>4</v>
      </c>
      <c r="U21" s="54">
        <f>'[1]男子の部'!Z85</f>
        <v>0.028344907407407444</v>
      </c>
      <c r="V21" s="50">
        <f>'[1]男子の部'!AV85</f>
        <v>6</v>
      </c>
      <c r="W21" s="51">
        <f>'[1]男子の部'!AX85</f>
        <v>0.00666</v>
      </c>
      <c r="X21" s="52"/>
      <c r="Y21" s="53">
        <f>'[1]男子の部'!AB85</f>
        <v>3</v>
      </c>
      <c r="Z21" s="54">
        <f>'[1]男子の部'!AD85</f>
        <v>0.035000000000000066</v>
      </c>
      <c r="AA21" s="50">
        <f>'[1]男子の部'!AZ85</f>
        <v>3</v>
      </c>
      <c r="AB21" s="55">
        <f>'[1]男子の部'!BB85</f>
        <v>0.00666</v>
      </c>
      <c r="AC21" s="48"/>
      <c r="AD21" s="53">
        <f>'[1]男子の部'!AF85</f>
        <v>5</v>
      </c>
      <c r="AE21" s="54">
        <f>'[1]男子の部'!AH85</f>
        <v>0.044050925925925945</v>
      </c>
      <c r="AF21" s="50">
        <f>'[1]男子の部'!BD85</f>
        <v>14</v>
      </c>
      <c r="AG21" s="55">
        <f>'[1]男子の部'!BF85</f>
        <v>0.00905</v>
      </c>
      <c r="AH21" s="90">
        <f>AE21</f>
        <v>0.044050925925925945</v>
      </c>
    </row>
    <row r="22" spans="2:34" ht="4.5" customHeight="1">
      <c r="B22" s="57"/>
      <c r="C22" s="58"/>
      <c r="D22" s="59"/>
      <c r="E22" s="59"/>
      <c r="F22" s="60"/>
      <c r="G22" s="61"/>
      <c r="H22" s="62"/>
      <c r="I22" s="59"/>
      <c r="J22" s="63"/>
      <c r="K22" s="64"/>
      <c r="L22" s="61"/>
      <c r="M22" s="62"/>
      <c r="N22" s="59"/>
      <c r="O22" s="63"/>
      <c r="P22" s="64"/>
      <c r="Q22" s="61"/>
      <c r="R22" s="65"/>
      <c r="S22" s="59"/>
      <c r="T22" s="63"/>
      <c r="U22" s="64"/>
      <c r="V22" s="61"/>
      <c r="W22" s="65"/>
      <c r="X22" s="59"/>
      <c r="Y22" s="63"/>
      <c r="Z22" s="64"/>
      <c r="AA22" s="61"/>
      <c r="AB22" s="66"/>
      <c r="AC22" s="59"/>
      <c r="AD22" s="63"/>
      <c r="AE22" s="64"/>
      <c r="AF22" s="61"/>
      <c r="AG22" s="66"/>
      <c r="AH22" s="67"/>
    </row>
    <row r="23" spans="2:34" s="13" customFormat="1" ht="20.25" customHeight="1">
      <c r="B23" s="35">
        <v>6</v>
      </c>
      <c r="C23" s="36" t="str">
        <f>VLOOKUP('[1]男子の部'!$AG$16,'[1]男子の部'!$B$11:$J$37,2)</f>
        <v>牛　深(天草郡市)</v>
      </c>
      <c r="D23" s="37"/>
      <c r="E23" s="37"/>
      <c r="F23" s="68" t="str">
        <f>VLOOKUP('[1]男子の部'!$AG$16,'[1]男子の部'!$B$11:$J$37,4)</f>
        <v>根岸　成光③</v>
      </c>
      <c r="G23" s="39"/>
      <c r="H23" s="40"/>
      <c r="I23" s="37"/>
      <c r="J23" s="41"/>
      <c r="K23" s="68" t="str">
        <f>VLOOKUP('[1]男子の部'!$AG$16,'[1]男子の部'!$B$11:$J$37,5)</f>
        <v>島田　久続③</v>
      </c>
      <c r="L23" s="39"/>
      <c r="M23" s="40"/>
      <c r="N23" s="37"/>
      <c r="O23" s="41"/>
      <c r="P23" s="68" t="str">
        <f>VLOOKUP('[1]男子の部'!$AG$16,'[1]男子の部'!$B$11:$J$37,6)</f>
        <v>松下　隆平②</v>
      </c>
      <c r="Q23" s="39"/>
      <c r="R23" s="42"/>
      <c r="S23" s="37"/>
      <c r="T23" s="41"/>
      <c r="U23" s="68" t="str">
        <f>VLOOKUP('[1]男子の部'!$AG$16,'[1]男子の部'!$B$11:$J$37,7)</f>
        <v>池崎　元気②</v>
      </c>
      <c r="V23" s="39"/>
      <c r="W23" s="42"/>
      <c r="X23" s="37"/>
      <c r="Y23" s="41"/>
      <c r="Z23" s="68" t="str">
        <f>VLOOKUP('[1]男子の部'!$AG$16,'[1]男子の部'!$B$11:$J$37,8)</f>
        <v>柳野　宗志①</v>
      </c>
      <c r="AA23" s="39"/>
      <c r="AB23" s="43"/>
      <c r="AC23" s="37"/>
      <c r="AD23" s="41"/>
      <c r="AE23" s="68" t="str">
        <f>VLOOKUP('[1]男子の部'!$AG$16,'[1]男子の部'!$B$11:$J$37,9)</f>
        <v>梅津　圭佑②</v>
      </c>
      <c r="AF23" s="39"/>
      <c r="AG23" s="43"/>
      <c r="AH23" s="44"/>
    </row>
    <row r="24" spans="2:34" s="45" customFormat="1" ht="12.75" customHeight="1">
      <c r="B24" s="46"/>
      <c r="C24" s="47" t="str">
        <f>VLOOKUP('[1]男子の部'!$AG$16,'[1]男子の部'!$B$11:$J$37,3)</f>
        <v>（波多　孝樹）</v>
      </c>
      <c r="D24" s="48"/>
      <c r="E24" s="48"/>
      <c r="F24" s="70"/>
      <c r="G24" s="50">
        <f>'[1]男子の部'!AJ86</f>
        <v>12</v>
      </c>
      <c r="H24" s="51">
        <f>'[1]男子の部'!AL86</f>
        <v>0.01122685185185194</v>
      </c>
      <c r="I24" s="52"/>
      <c r="J24" s="53">
        <f>'[1]男子の部'!P86</f>
        <v>8</v>
      </c>
      <c r="K24" s="54">
        <f>'[1]男子の部'!R86</f>
        <v>0.01775462962962969</v>
      </c>
      <c r="L24" s="50">
        <f>'[1]男子の部'!AN86</f>
        <v>6</v>
      </c>
      <c r="M24" s="51">
        <f>'[1]男子の部'!AP86</f>
        <v>0.00653</v>
      </c>
      <c r="N24" s="52"/>
      <c r="O24" s="53">
        <f>'[1]男子の部'!T86</f>
        <v>10</v>
      </c>
      <c r="P24" s="54">
        <f>'[1]男子の部'!V86</f>
        <v>0.02207175925925932</v>
      </c>
      <c r="Q24" s="50">
        <f>'[1]男子の部'!AR86</f>
        <v>16</v>
      </c>
      <c r="R24" s="51">
        <f>'[1]男子の部'!AT86</f>
        <v>0.00432</v>
      </c>
      <c r="S24" s="52"/>
      <c r="T24" s="53">
        <f>'[1]男子の部'!X86</f>
        <v>6</v>
      </c>
      <c r="U24" s="54">
        <f>'[1]男子の部'!Z86</f>
        <v>0.028599537037037076</v>
      </c>
      <c r="V24" s="50">
        <f>'[1]男子の部'!AV86</f>
        <v>4</v>
      </c>
      <c r="W24" s="51">
        <f>'[1]男子の部'!AX86</f>
        <v>0.00653</v>
      </c>
      <c r="X24" s="52"/>
      <c r="Y24" s="53">
        <f>'[1]男子の部'!AB86</f>
        <v>7</v>
      </c>
      <c r="Z24" s="54">
        <f>'[1]男子の部'!AD86</f>
        <v>0.035451388888888956</v>
      </c>
      <c r="AA24" s="50">
        <f>'[1]男子の部'!AZ86</f>
        <v>14</v>
      </c>
      <c r="AB24" s="55">
        <f>'[1]男子の部'!BB86</f>
        <v>0.00685</v>
      </c>
      <c r="AC24" s="48"/>
      <c r="AD24" s="53">
        <f>'[1]男子の部'!AF86</f>
        <v>6</v>
      </c>
      <c r="AE24" s="54">
        <f>'[1]男子の部'!AH86</f>
        <v>0.04413194444444446</v>
      </c>
      <c r="AF24" s="50">
        <f>'[1]男子の部'!BD86</f>
        <v>2</v>
      </c>
      <c r="AG24" s="55">
        <f>'[1]男子の部'!BF86</f>
        <v>0.00868</v>
      </c>
      <c r="AH24" s="90">
        <f>AE24</f>
        <v>0.04413194444444446</v>
      </c>
    </row>
    <row r="25" spans="2:34" ht="4.5" customHeight="1">
      <c r="B25" s="57"/>
      <c r="C25" s="58"/>
      <c r="D25" s="59"/>
      <c r="E25" s="59"/>
      <c r="F25" s="71"/>
      <c r="G25" s="61"/>
      <c r="H25" s="62"/>
      <c r="I25" s="59"/>
      <c r="J25" s="63"/>
      <c r="K25" s="72"/>
      <c r="L25" s="61"/>
      <c r="M25" s="62"/>
      <c r="N25" s="59"/>
      <c r="O25" s="63"/>
      <c r="P25" s="72"/>
      <c r="Q25" s="61"/>
      <c r="R25" s="65"/>
      <c r="S25" s="59"/>
      <c r="T25" s="63"/>
      <c r="U25" s="72"/>
      <c r="V25" s="61"/>
      <c r="W25" s="65"/>
      <c r="X25" s="59"/>
      <c r="Y25" s="63"/>
      <c r="Z25" s="72"/>
      <c r="AA25" s="61"/>
      <c r="AB25" s="66"/>
      <c r="AC25" s="59"/>
      <c r="AD25" s="63"/>
      <c r="AE25" s="72"/>
      <c r="AF25" s="61"/>
      <c r="AG25" s="66"/>
      <c r="AH25" s="67"/>
    </row>
    <row r="26" spans="2:34" s="13" customFormat="1" ht="20.25" customHeight="1">
      <c r="B26" s="35">
        <v>7</v>
      </c>
      <c r="C26" s="36" t="str">
        <f>VLOOKUP('[1]男子の部'!$AG$17,'[1]男子の部'!$B$11:$J$37,2)</f>
        <v>免　田(球磨人吉)</v>
      </c>
      <c r="D26" s="37"/>
      <c r="E26" s="37"/>
      <c r="F26" s="68" t="str">
        <f>VLOOKUP('[1]男子の部'!$AG$17,'[1]男子の部'!$B$11:$J$37,4)</f>
        <v>平山　寛史③</v>
      </c>
      <c r="G26" s="39"/>
      <c r="H26" s="40"/>
      <c r="I26" s="37"/>
      <c r="J26" s="41"/>
      <c r="K26" s="68" t="str">
        <f>VLOOKUP('[1]男子の部'!$AG$17,'[1]男子の部'!$B$11:$J$37,5)</f>
        <v>中村　　凌③　　</v>
      </c>
      <c r="L26" s="39"/>
      <c r="M26" s="40"/>
      <c r="N26" s="37"/>
      <c r="O26" s="41"/>
      <c r="P26" s="68" t="str">
        <f>VLOOKUP('[1]男子の部'!$AG$17,'[1]男子の部'!$B$11:$J$37,6)</f>
        <v>白石　光伸③</v>
      </c>
      <c r="Q26" s="39"/>
      <c r="R26" s="42"/>
      <c r="S26" s="37"/>
      <c r="T26" s="41"/>
      <c r="U26" s="68" t="str">
        <f>VLOOKUP('[1]男子の部'!$AG$17,'[1]男子の部'!$B$11:$J$37,7)</f>
        <v>河北　雅人③</v>
      </c>
      <c r="V26" s="39"/>
      <c r="W26" s="42"/>
      <c r="X26" s="37"/>
      <c r="Y26" s="41"/>
      <c r="Z26" s="68" t="str">
        <f>VLOOKUP('[1]男子の部'!$AG$17,'[1]男子の部'!$B$11:$J$37,8)</f>
        <v>川野　　亮②</v>
      </c>
      <c r="AA26" s="39"/>
      <c r="AB26" s="43"/>
      <c r="AC26" s="37"/>
      <c r="AD26" s="41"/>
      <c r="AE26" s="68" t="str">
        <f>VLOOKUP('[1]男子の部'!$AG$17,'[1]男子の部'!$B$11:$J$37,9)</f>
        <v>川野　雄太③</v>
      </c>
      <c r="AF26" s="39"/>
      <c r="AG26" s="43"/>
      <c r="AH26" s="44"/>
    </row>
    <row r="27" spans="2:34" s="45" customFormat="1" ht="12.75" customHeight="1">
      <c r="B27" s="46"/>
      <c r="C27" s="47" t="str">
        <f>VLOOKUP('[1]男子の部'!$AG$17,'[1]男子の部'!$B$11:$J$37,3)</f>
        <v>（田中　慎二）</v>
      </c>
      <c r="D27" s="48"/>
      <c r="E27" s="48"/>
      <c r="F27" s="70"/>
      <c r="G27" s="50">
        <f>'[1]男子の部'!AJ87</f>
        <v>9</v>
      </c>
      <c r="H27" s="51">
        <f>'[1]男子の部'!AL87</f>
        <v>0.011076388888888976</v>
      </c>
      <c r="I27" s="52"/>
      <c r="J27" s="53">
        <f>'[1]男子の部'!P87</f>
        <v>5</v>
      </c>
      <c r="K27" s="54">
        <f>'[1]男子の部'!R87</f>
        <v>0.017650462962963024</v>
      </c>
      <c r="L27" s="50">
        <f>'[1]男子の部'!AN87</f>
        <v>9</v>
      </c>
      <c r="M27" s="51">
        <f>'[1]男子の部'!AP87</f>
        <v>0.00657</v>
      </c>
      <c r="N27" s="52"/>
      <c r="O27" s="53">
        <f>'[1]男子の部'!T87</f>
        <v>6</v>
      </c>
      <c r="P27" s="54">
        <f>'[1]男子の部'!V87</f>
        <v>0.021898148148148208</v>
      </c>
      <c r="Q27" s="50">
        <f>'[1]男子の部'!AR87</f>
        <v>12</v>
      </c>
      <c r="R27" s="51">
        <f>'[1]男子の部'!AT87</f>
        <v>0.00425</v>
      </c>
      <c r="S27" s="52"/>
      <c r="T27" s="53">
        <f>'[1]男子の部'!X87</f>
        <v>9</v>
      </c>
      <c r="U27" s="54">
        <f>'[1]男子の部'!Z87</f>
        <v>0.02875</v>
      </c>
      <c r="V27" s="50">
        <f>'[1]男子の部'!AV87</f>
        <v>18</v>
      </c>
      <c r="W27" s="51">
        <f>'[1]男子の部'!AX87</f>
        <v>0.00685</v>
      </c>
      <c r="X27" s="52"/>
      <c r="Y27" s="53">
        <f>'[1]男子の部'!AB87</f>
        <v>9</v>
      </c>
      <c r="Z27" s="54">
        <f>'[1]男子の部'!AD87</f>
        <v>0.03548611111111118</v>
      </c>
      <c r="AA27" s="50">
        <f>'[1]男子の部'!AZ87</f>
        <v>6</v>
      </c>
      <c r="AB27" s="55">
        <f>'[1]男子の部'!BB87</f>
        <v>0.00674</v>
      </c>
      <c r="AC27" s="48"/>
      <c r="AD27" s="53">
        <f>'[1]男子の部'!AF87</f>
        <v>7</v>
      </c>
      <c r="AE27" s="54">
        <f>'[1]男子の部'!AH87</f>
        <v>0.044189814814814835</v>
      </c>
      <c r="AF27" s="50">
        <f>'[1]男子の部'!BD87</f>
        <v>3</v>
      </c>
      <c r="AG27" s="55">
        <f>'[1]男子の部'!BF87</f>
        <v>0.0087</v>
      </c>
      <c r="AH27" s="90">
        <f>AE27</f>
        <v>0.044189814814814835</v>
      </c>
    </row>
    <row r="28" spans="2:34" ht="4.5" customHeight="1">
      <c r="B28" s="57"/>
      <c r="C28" s="58"/>
      <c r="D28" s="59"/>
      <c r="E28" s="59"/>
      <c r="F28" s="71"/>
      <c r="G28" s="61"/>
      <c r="H28" s="62"/>
      <c r="I28" s="59"/>
      <c r="J28" s="63"/>
      <c r="K28" s="72"/>
      <c r="L28" s="61"/>
      <c r="M28" s="62"/>
      <c r="N28" s="59"/>
      <c r="O28" s="63"/>
      <c r="P28" s="72"/>
      <c r="Q28" s="61"/>
      <c r="R28" s="65"/>
      <c r="S28" s="59"/>
      <c r="T28" s="63"/>
      <c r="U28" s="72"/>
      <c r="V28" s="61"/>
      <c r="W28" s="65"/>
      <c r="X28" s="59"/>
      <c r="Y28" s="63"/>
      <c r="Z28" s="72"/>
      <c r="AA28" s="61"/>
      <c r="AB28" s="66"/>
      <c r="AC28" s="59"/>
      <c r="AD28" s="63"/>
      <c r="AE28" s="72"/>
      <c r="AF28" s="61"/>
      <c r="AG28" s="66"/>
      <c r="AH28" s="67"/>
    </row>
    <row r="29" spans="2:34" s="13" customFormat="1" ht="20.25" customHeight="1">
      <c r="B29" s="35">
        <v>8</v>
      </c>
      <c r="C29" s="36" t="str">
        <f>VLOOKUP('[1]男子の部'!$AG$18,'[1]男子の部'!$B$11:$J$37,2)</f>
        <v>住　吉(宇城郡市）</v>
      </c>
      <c r="D29" s="37"/>
      <c r="E29" s="37"/>
      <c r="F29" s="68" t="str">
        <f>VLOOKUP('[1]男子の部'!$AG$18,'[1]男子の部'!$B$11:$J$37,4)</f>
        <v>中島　裕貴③</v>
      </c>
      <c r="G29" s="39"/>
      <c r="H29" s="40"/>
      <c r="I29" s="37"/>
      <c r="J29" s="41"/>
      <c r="K29" s="68" t="str">
        <f>VLOOKUP('[1]男子の部'!$AG$18,'[1]男子の部'!$B$11:$J$37,5)</f>
        <v>中山　晶貴③</v>
      </c>
      <c r="L29" s="39"/>
      <c r="M29" s="40"/>
      <c r="N29" s="37"/>
      <c r="O29" s="41"/>
      <c r="P29" s="68" t="str">
        <f>VLOOKUP('[1]男子の部'!$AG$18,'[1]男子の部'!$B$11:$J$37,6)</f>
        <v>高川　龍玄③</v>
      </c>
      <c r="Q29" s="39"/>
      <c r="R29" s="42"/>
      <c r="S29" s="37"/>
      <c r="T29" s="41" t="s">
        <v>21</v>
      </c>
      <c r="U29" s="68" t="str">
        <f>VLOOKUP('[1]男子の部'!$AG$18,'[1]男子の部'!$B$11:$J$37,7)</f>
        <v>坂田　裕和②</v>
      </c>
      <c r="V29" s="39"/>
      <c r="W29" s="42"/>
      <c r="X29" s="37"/>
      <c r="Y29" s="41"/>
      <c r="Z29" s="68" t="str">
        <f>VLOOKUP('[1]男子の部'!$AG$18,'[1]男子の部'!$B$11:$J$37,8)</f>
        <v>堤　　大地②</v>
      </c>
      <c r="AA29" s="39"/>
      <c r="AB29" s="43"/>
      <c r="AC29" s="37"/>
      <c r="AD29" s="41"/>
      <c r="AE29" s="68" t="str">
        <f>VLOOKUP('[1]男子の部'!$AG$18,'[1]男子の部'!$B$11:$J$37,9)</f>
        <v>伊藤　　明①</v>
      </c>
      <c r="AF29" s="39"/>
      <c r="AG29" s="43"/>
      <c r="AH29" s="44"/>
    </row>
    <row r="30" spans="2:34" s="45" customFormat="1" ht="12.75" customHeight="1">
      <c r="B30" s="46"/>
      <c r="C30" s="47" t="str">
        <f>VLOOKUP('[1]男子の部'!$AG$18,'[1]男子の部'!$B$11:$J$37,3)</f>
        <v>（田中　一路）</v>
      </c>
      <c r="D30" s="48"/>
      <c r="E30" s="48"/>
      <c r="F30" s="70"/>
      <c r="G30" s="50">
        <f>'[1]男子の部'!AJ88</f>
        <v>14</v>
      </c>
      <c r="H30" s="51">
        <f>'[1]男子の部'!AL88</f>
        <v>0.011342592592592678</v>
      </c>
      <c r="I30" s="52"/>
      <c r="J30" s="53">
        <f>'[1]男子の部'!P88</f>
        <v>9</v>
      </c>
      <c r="K30" s="54">
        <f>'[1]男子の部'!R88</f>
        <v>0.017766203703703763</v>
      </c>
      <c r="L30" s="50">
        <f>'[1]男子の部'!AN88</f>
        <v>3</v>
      </c>
      <c r="M30" s="51">
        <f>'[1]男子の部'!AP88</f>
        <v>0.00642</v>
      </c>
      <c r="N30" s="52"/>
      <c r="O30" s="53">
        <f>'[1]男子の部'!T88</f>
        <v>9</v>
      </c>
      <c r="P30" s="54">
        <f>'[1]男子の部'!V88</f>
        <v>0.021967592592592657</v>
      </c>
      <c r="Q30" s="50">
        <f>'[1]男子の部'!AR88</f>
        <v>8</v>
      </c>
      <c r="R30" s="51">
        <f>'[1]男子の部'!AT88</f>
        <v>0.0042</v>
      </c>
      <c r="S30" s="52"/>
      <c r="T30" s="53">
        <f>'[1]男子の部'!X88</f>
        <v>3</v>
      </c>
      <c r="U30" s="54">
        <f>'[1]男子の部'!Z88</f>
        <v>0.02833333333333337</v>
      </c>
      <c r="V30" s="50">
        <f>'[1]男子の部'!AV88</f>
        <v>1</v>
      </c>
      <c r="W30" s="51">
        <f>'[1]男子の部'!AX88</f>
        <v>0.00637</v>
      </c>
      <c r="X30" s="52"/>
      <c r="Y30" s="53">
        <f>'[1]男子の部'!AB88</f>
        <v>5</v>
      </c>
      <c r="Z30" s="54">
        <f>'[1]男子の部'!AD88</f>
        <v>0.03509259259259266</v>
      </c>
      <c r="AA30" s="50">
        <f>'[1]男子の部'!AZ88</f>
        <v>7</v>
      </c>
      <c r="AB30" s="55">
        <f>'[1]男子の部'!BB88</f>
        <v>0.00676</v>
      </c>
      <c r="AC30" s="48"/>
      <c r="AD30" s="53">
        <f>'[1]男子の部'!AF88</f>
        <v>8</v>
      </c>
      <c r="AE30" s="54">
        <f>'[1]男子の部'!AH88</f>
        <v>0.0442939814814815</v>
      </c>
      <c r="AF30" s="50">
        <f>'[1]男子の部'!BD88</f>
        <v>20</v>
      </c>
      <c r="AG30" s="55">
        <f>'[1]男子の部'!BF88</f>
        <v>0.0092</v>
      </c>
      <c r="AH30" s="90">
        <f>AE30</f>
        <v>0.0442939814814815</v>
      </c>
    </row>
    <row r="31" spans="2:34" ht="4.5" customHeight="1">
      <c r="B31" s="57"/>
      <c r="C31" s="58"/>
      <c r="D31" s="59"/>
      <c r="E31" s="59"/>
      <c r="F31" s="71"/>
      <c r="G31" s="61"/>
      <c r="H31" s="62"/>
      <c r="I31" s="59"/>
      <c r="J31" s="63"/>
      <c r="K31" s="72"/>
      <c r="L31" s="61"/>
      <c r="M31" s="62"/>
      <c r="N31" s="59"/>
      <c r="O31" s="63"/>
      <c r="P31" s="72"/>
      <c r="Q31" s="61"/>
      <c r="R31" s="65"/>
      <c r="S31" s="59"/>
      <c r="T31" s="63"/>
      <c r="U31" s="72"/>
      <c r="V31" s="61"/>
      <c r="W31" s="65"/>
      <c r="X31" s="59"/>
      <c r="Y31" s="63"/>
      <c r="Z31" s="72"/>
      <c r="AA31" s="61"/>
      <c r="AB31" s="66"/>
      <c r="AC31" s="59"/>
      <c r="AD31" s="63"/>
      <c r="AE31" s="72"/>
      <c r="AF31" s="61"/>
      <c r="AG31" s="66"/>
      <c r="AH31" s="67"/>
    </row>
    <row r="32" spans="2:34" s="13" customFormat="1" ht="20.25" customHeight="1">
      <c r="B32" s="35">
        <v>9</v>
      </c>
      <c r="C32" s="36" t="str">
        <f>VLOOKUP('[1]男子の部'!$AG$19,'[1]男子の部'!$B$11:$J$37,2)</f>
        <v>米野岳(鹿本郡市)</v>
      </c>
      <c r="D32" s="37"/>
      <c r="E32" s="37"/>
      <c r="F32" s="68" t="str">
        <f>VLOOKUP('[1]男子の部'!$AG$19,'[1]男子の部'!$B$11:$J$37,4)</f>
        <v>山口　直樹③</v>
      </c>
      <c r="G32" s="39"/>
      <c r="H32" s="40"/>
      <c r="I32" s="37"/>
      <c r="J32" s="41"/>
      <c r="K32" s="68" t="str">
        <f>VLOOKUP('[1]男子の部'!$AG$19,'[1]男子の部'!$B$11:$J$37,5)</f>
        <v>木村　匡貴②</v>
      </c>
      <c r="L32" s="39"/>
      <c r="M32" s="40"/>
      <c r="N32" s="37"/>
      <c r="O32" s="41"/>
      <c r="P32" s="68" t="str">
        <f>VLOOKUP('[1]男子の部'!$AG$19,'[1]男子の部'!$B$11:$J$37,6)</f>
        <v>中村　　司③</v>
      </c>
      <c r="Q32" s="39"/>
      <c r="R32" s="42"/>
      <c r="S32" s="37"/>
      <c r="T32" s="41"/>
      <c r="U32" s="68" t="str">
        <f>VLOOKUP('[1]男子の部'!$AG$19,'[1]男子の部'!$B$11:$J$37,7)</f>
        <v>若杉　健志③</v>
      </c>
      <c r="V32" s="39"/>
      <c r="W32" s="42"/>
      <c r="X32" s="37"/>
      <c r="Y32" s="41"/>
      <c r="Z32" s="68" t="str">
        <f>VLOOKUP('[1]男子の部'!$AG$19,'[1]男子の部'!$B$11:$J$37,8)</f>
        <v>大森隆太朗③</v>
      </c>
      <c r="AA32" s="39"/>
      <c r="AB32" s="43"/>
      <c r="AC32" s="37"/>
      <c r="AD32" s="41"/>
      <c r="AE32" s="68" t="str">
        <f>VLOOKUP('[1]男子の部'!$AG$19,'[1]男子の部'!$B$11:$J$37,9)</f>
        <v>高森　敦士③</v>
      </c>
      <c r="AF32" s="39"/>
      <c r="AG32" s="43"/>
      <c r="AH32" s="44"/>
    </row>
    <row r="33" spans="2:34" s="45" customFormat="1" ht="12.75" customHeight="1">
      <c r="B33" s="46"/>
      <c r="C33" s="47" t="str">
        <f>VLOOKUP('[1]男子の部'!$AG$19,'[1]男子の部'!$B$11:$J$37,3)</f>
        <v>（船津　　清）</v>
      </c>
      <c r="D33" s="48"/>
      <c r="E33" s="48"/>
      <c r="F33" s="70"/>
      <c r="G33" s="50">
        <f>'[1]男子の部'!AJ89</f>
        <v>6</v>
      </c>
      <c r="H33" s="51">
        <f>'[1]男子の部'!AL89</f>
        <v>0.011041666666666753</v>
      </c>
      <c r="I33" s="52"/>
      <c r="J33" s="53">
        <f>'[1]男子の部'!P89</f>
        <v>6</v>
      </c>
      <c r="K33" s="54">
        <f>'[1]男子の部'!R89</f>
        <v>0.017673611111111175</v>
      </c>
      <c r="L33" s="50">
        <f>'[1]男子の部'!AN89</f>
        <v>11</v>
      </c>
      <c r="M33" s="51">
        <f>'[1]男子の部'!AP89</f>
        <v>0.00663</v>
      </c>
      <c r="N33" s="52"/>
      <c r="O33" s="53">
        <f>'[1]男子の部'!T89</f>
        <v>5</v>
      </c>
      <c r="P33" s="54">
        <f>'[1]男子の部'!V89</f>
        <v>0.021828703703703767</v>
      </c>
      <c r="Q33" s="50">
        <f>'[1]男子の部'!AR89</f>
        <v>5</v>
      </c>
      <c r="R33" s="51">
        <f>'[1]男子の部'!AT89</f>
        <v>0.00416</v>
      </c>
      <c r="S33" s="52"/>
      <c r="T33" s="53">
        <f>'[1]男子の部'!X89</f>
        <v>7</v>
      </c>
      <c r="U33" s="54">
        <f>'[1]男子の部'!Z89</f>
        <v>0.02868055555555559</v>
      </c>
      <c r="V33" s="50">
        <f>'[1]男子の部'!AV89</f>
        <v>18</v>
      </c>
      <c r="W33" s="51">
        <f>'[1]男子の部'!AX89</f>
        <v>0.00685</v>
      </c>
      <c r="X33" s="52"/>
      <c r="Y33" s="53">
        <f>'[1]男子の部'!AB89</f>
        <v>8</v>
      </c>
      <c r="Z33" s="54">
        <f>'[1]男子の部'!AD89</f>
        <v>0.035451388888888956</v>
      </c>
      <c r="AA33" s="50">
        <f>'[1]男子の部'!AZ89</f>
        <v>8</v>
      </c>
      <c r="AB33" s="55">
        <f>'[1]男子の部'!BB89</f>
        <v>0.00677</v>
      </c>
      <c r="AC33" s="48"/>
      <c r="AD33" s="53">
        <f>'[1]男子の部'!AF89</f>
        <v>9</v>
      </c>
      <c r="AE33" s="54">
        <f>'[1]男子の部'!AH89</f>
        <v>0.04473379629629631</v>
      </c>
      <c r="AF33" s="50">
        <f>'[1]男子の部'!BD89</f>
        <v>21</v>
      </c>
      <c r="AG33" s="55">
        <f>'[1]男子の部'!BF89</f>
        <v>0.00928</v>
      </c>
      <c r="AH33" s="90">
        <f>AE33</f>
        <v>0.04473379629629631</v>
      </c>
    </row>
    <row r="34" spans="2:34" ht="4.5" customHeight="1">
      <c r="B34" s="57"/>
      <c r="C34" s="58"/>
      <c r="D34" s="59"/>
      <c r="E34" s="59"/>
      <c r="F34" s="71"/>
      <c r="G34" s="61"/>
      <c r="H34" s="62"/>
      <c r="I34" s="59"/>
      <c r="J34" s="63"/>
      <c r="K34" s="72"/>
      <c r="L34" s="61"/>
      <c r="M34" s="62"/>
      <c r="N34" s="59"/>
      <c r="O34" s="63"/>
      <c r="P34" s="72"/>
      <c r="Q34" s="61"/>
      <c r="R34" s="65"/>
      <c r="S34" s="59"/>
      <c r="T34" s="63"/>
      <c r="U34" s="72"/>
      <c r="V34" s="61"/>
      <c r="W34" s="65"/>
      <c r="X34" s="59"/>
      <c r="Y34" s="63"/>
      <c r="Z34" s="72"/>
      <c r="AA34" s="61"/>
      <c r="AB34" s="66"/>
      <c r="AC34" s="59"/>
      <c r="AD34" s="63"/>
      <c r="AE34" s="72"/>
      <c r="AF34" s="61"/>
      <c r="AG34" s="66"/>
      <c r="AH34" s="67"/>
    </row>
    <row r="35" spans="2:34" s="13" customFormat="1" ht="20.25" customHeight="1">
      <c r="B35" s="35">
        <v>10</v>
      </c>
      <c r="C35" s="36" t="str">
        <f>VLOOKUP('[1]男子の部'!$AG$20,'[1]男子の部'!$B$11:$J$37,2)</f>
        <v>大津北(菊池郡市)</v>
      </c>
      <c r="D35" s="37"/>
      <c r="E35" s="37"/>
      <c r="F35" s="68" t="str">
        <f>VLOOKUP('[1]男子の部'!$AG$20,'[1]男子の部'!$B$11:$J$37,4)</f>
        <v>山下　大貴②</v>
      </c>
      <c r="G35" s="39"/>
      <c r="H35" s="40"/>
      <c r="I35" s="37"/>
      <c r="J35" s="41"/>
      <c r="K35" s="68" t="str">
        <f>VLOOKUP('[1]男子の部'!$AG$20,'[1]男子の部'!$B$11:$J$37,5)</f>
        <v>笹原　基希③</v>
      </c>
      <c r="L35" s="39"/>
      <c r="M35" s="40"/>
      <c r="N35" s="37"/>
      <c r="O35" s="41"/>
      <c r="P35" s="68" t="str">
        <f>VLOOKUP('[1]男子の部'!$AG$20,'[1]男子の部'!$B$11:$J$37,6)</f>
        <v>津田　　勇③</v>
      </c>
      <c r="Q35" s="39"/>
      <c r="R35" s="42"/>
      <c r="S35" s="37"/>
      <c r="T35" s="41"/>
      <c r="U35" s="68" t="str">
        <f>VLOOKUP('[1]男子の部'!$AG$20,'[1]男子の部'!$B$11:$J$37,7)</f>
        <v>園田　隼人②</v>
      </c>
      <c r="V35" s="39"/>
      <c r="W35" s="42"/>
      <c r="X35" s="37"/>
      <c r="Y35" s="41"/>
      <c r="Z35" s="68" t="str">
        <f>VLOOKUP('[1]男子の部'!$AG$20,'[1]男子の部'!$B$11:$J$37,8)</f>
        <v>菊池　剣吾②</v>
      </c>
      <c r="AA35" s="39"/>
      <c r="AB35" s="43"/>
      <c r="AC35" s="37"/>
      <c r="AD35" s="41"/>
      <c r="AE35" s="68" t="str">
        <f>VLOOKUP('[1]男子の部'!$AG$20,'[1]男子の部'!$B$11:$J$37,9)</f>
        <v>桐原　謙介③</v>
      </c>
      <c r="AF35" s="39"/>
      <c r="AG35" s="43"/>
      <c r="AH35" s="44"/>
    </row>
    <row r="36" spans="2:34" s="45" customFormat="1" ht="12.75" customHeight="1">
      <c r="B36" s="46"/>
      <c r="C36" s="47" t="str">
        <f>VLOOKUP('[1]男子の部'!$AG$20,'[1]男子の部'!$B$11:$J$37,3)</f>
        <v>（村田　　武）</v>
      </c>
      <c r="D36" s="48"/>
      <c r="E36" s="48"/>
      <c r="F36" s="70"/>
      <c r="G36" s="50">
        <f>'[1]男子の部'!AJ90</f>
        <v>17</v>
      </c>
      <c r="H36" s="51">
        <f>'[1]男子の部'!AL90</f>
        <v>0.011597222222222309</v>
      </c>
      <c r="I36" s="52"/>
      <c r="J36" s="53">
        <f>'[1]男子の部'!P90</f>
        <v>15</v>
      </c>
      <c r="K36" s="54">
        <f>'[1]男子の部'!R90</f>
        <v>0.01812500000000006</v>
      </c>
      <c r="L36" s="50">
        <f>'[1]男子の部'!AN90</f>
        <v>6</v>
      </c>
      <c r="M36" s="51">
        <f>'[1]男子の部'!AP90</f>
        <v>0.00653</v>
      </c>
      <c r="N36" s="52"/>
      <c r="O36" s="53">
        <f>'[1]男子の部'!T90</f>
        <v>13</v>
      </c>
      <c r="P36" s="54">
        <f>'[1]男子の部'!V90</f>
        <v>0.022349537037037098</v>
      </c>
      <c r="Q36" s="50">
        <f>'[1]男子の部'!AR90</f>
        <v>9</v>
      </c>
      <c r="R36" s="51">
        <f>'[1]男子の部'!AT90</f>
        <v>0.00422</v>
      </c>
      <c r="S36" s="52"/>
      <c r="T36" s="53">
        <f>'[1]男子の部'!X90</f>
        <v>10</v>
      </c>
      <c r="U36" s="54">
        <f>'[1]男子の部'!Z90</f>
        <v>0.029027777777777816</v>
      </c>
      <c r="V36" s="50">
        <f>'[1]男子の部'!AV90</f>
        <v>9</v>
      </c>
      <c r="W36" s="51">
        <f>'[1]男子の部'!AX90</f>
        <v>0.00668</v>
      </c>
      <c r="X36" s="52"/>
      <c r="Y36" s="53">
        <f>'[1]男子の部'!AB90</f>
        <v>10</v>
      </c>
      <c r="Z36" s="54">
        <f>'[1]男子の部'!AD90</f>
        <v>0.03582175925925933</v>
      </c>
      <c r="AA36" s="50">
        <f>'[1]男子の部'!AZ90</f>
        <v>11</v>
      </c>
      <c r="AB36" s="55">
        <f>'[1]男子の部'!BB90</f>
        <v>0.00679</v>
      </c>
      <c r="AC36" s="48"/>
      <c r="AD36" s="53">
        <f>'[1]男子の部'!AF90</f>
        <v>10</v>
      </c>
      <c r="AE36" s="54">
        <f>'[1]男子の部'!AH90</f>
        <v>0.044814814814814835</v>
      </c>
      <c r="AF36" s="50">
        <f>'[1]男子の部'!BD90</f>
        <v>10</v>
      </c>
      <c r="AG36" s="55">
        <f>'[1]男子の部'!BF90</f>
        <v>0.00899</v>
      </c>
      <c r="AH36" s="90">
        <f>AE36</f>
        <v>0.044814814814814835</v>
      </c>
    </row>
    <row r="37" spans="2:34" ht="4.5" customHeight="1">
      <c r="B37" s="57"/>
      <c r="C37" s="58"/>
      <c r="D37" s="59"/>
      <c r="E37" s="59"/>
      <c r="F37" s="71"/>
      <c r="G37" s="61"/>
      <c r="H37" s="62"/>
      <c r="I37" s="59"/>
      <c r="J37" s="63"/>
      <c r="K37" s="72"/>
      <c r="L37" s="61"/>
      <c r="M37" s="62"/>
      <c r="N37" s="59"/>
      <c r="O37" s="63"/>
      <c r="P37" s="72"/>
      <c r="Q37" s="61"/>
      <c r="R37" s="65"/>
      <c r="S37" s="59"/>
      <c r="T37" s="63"/>
      <c r="U37" s="72"/>
      <c r="V37" s="61"/>
      <c r="W37" s="65"/>
      <c r="X37" s="59"/>
      <c r="Y37" s="63"/>
      <c r="Z37" s="72"/>
      <c r="AA37" s="61"/>
      <c r="AB37" s="66"/>
      <c r="AC37" s="59"/>
      <c r="AD37" s="63"/>
      <c r="AE37" s="72"/>
      <c r="AF37" s="61"/>
      <c r="AG37" s="66"/>
      <c r="AH37" s="67"/>
    </row>
    <row r="38" spans="2:34" s="13" customFormat="1" ht="20.25" customHeight="1">
      <c r="B38" s="35">
        <v>11</v>
      </c>
      <c r="C38" s="36" t="str">
        <f>VLOOKUP('[1]男子の部'!$AG$21,'[1]男子の部'!$B$11:$J$37,2)</f>
        <v>本　渡(開催地)</v>
      </c>
      <c r="D38" s="37"/>
      <c r="E38" s="37"/>
      <c r="F38" s="68" t="str">
        <f>VLOOKUP('[1]男子の部'!$AG$21,'[1]男子の部'!$B$11:$J$37,4)</f>
        <v>松原　大樹③</v>
      </c>
      <c r="G38" s="39"/>
      <c r="H38" s="40"/>
      <c r="I38" s="37"/>
      <c r="J38" s="41"/>
      <c r="K38" s="68" t="str">
        <f>VLOOKUP('[1]男子の部'!$AG$21,'[1]男子の部'!$B$11:$J$37,5)</f>
        <v>増田　眞一③</v>
      </c>
      <c r="L38" s="39"/>
      <c r="M38" s="40"/>
      <c r="N38" s="37"/>
      <c r="O38" s="41"/>
      <c r="P38" s="68" t="str">
        <f>VLOOKUP('[1]男子の部'!$AG$21,'[1]男子の部'!$B$11:$J$37,6)</f>
        <v>白川　哲也③</v>
      </c>
      <c r="Q38" s="39"/>
      <c r="R38" s="42"/>
      <c r="S38" s="37"/>
      <c r="T38" s="41"/>
      <c r="U38" s="68" t="str">
        <f>VLOOKUP('[1]男子の部'!$AG$21,'[1]男子の部'!$B$11:$J$37,7)</f>
        <v>川端　　大③</v>
      </c>
      <c r="V38" s="39"/>
      <c r="W38" s="42"/>
      <c r="X38" s="37"/>
      <c r="Y38" s="41"/>
      <c r="Z38" s="68" t="str">
        <f>VLOOKUP('[1]男子の部'!$AG$21,'[1]男子の部'!$B$11:$J$37,8)</f>
        <v>大久保凌介③</v>
      </c>
      <c r="AA38" s="39"/>
      <c r="AB38" s="43"/>
      <c r="AC38" s="37"/>
      <c r="AD38" s="41"/>
      <c r="AE38" s="68" t="str">
        <f>VLOOKUP('[1]男子の部'!$AG$21,'[1]男子の部'!$B$11:$J$37,9)</f>
        <v>佐々木康智①</v>
      </c>
      <c r="AF38" s="39"/>
      <c r="AG38" s="43"/>
      <c r="AH38" s="44"/>
    </row>
    <row r="39" spans="2:34" s="45" customFormat="1" ht="12.75" customHeight="1">
      <c r="B39" s="46"/>
      <c r="C39" s="47" t="str">
        <f>VLOOKUP('[1]男子の部'!$AG$21,'[1]男子の部'!$B$11:$J$37,3)</f>
        <v>（岡田　真治）</v>
      </c>
      <c r="D39" s="48"/>
      <c r="E39" s="48"/>
      <c r="F39" s="70"/>
      <c r="G39" s="50">
        <f>'[1]男子の部'!AJ91</f>
        <v>20</v>
      </c>
      <c r="H39" s="51">
        <f>'[1]男子の部'!AL91</f>
        <v>0.011666666666666752</v>
      </c>
      <c r="I39" s="52"/>
      <c r="J39" s="53">
        <f>'[1]男子の部'!P91</f>
        <v>18</v>
      </c>
      <c r="K39" s="54">
        <f>'[1]男子の部'!R91</f>
        <v>0.01829861111111117</v>
      </c>
      <c r="L39" s="50">
        <f>'[1]男子の部'!AN91</f>
        <v>11</v>
      </c>
      <c r="M39" s="51">
        <f>'[1]男子の部'!AP91</f>
        <v>0.00663</v>
      </c>
      <c r="N39" s="52"/>
      <c r="O39" s="53">
        <f>'[1]男子の部'!T91</f>
        <v>17</v>
      </c>
      <c r="P39" s="54">
        <f>'[1]男子の部'!V91</f>
        <v>0.02255787037037043</v>
      </c>
      <c r="Q39" s="50">
        <f>'[1]男子の部'!AR91</f>
        <v>13</v>
      </c>
      <c r="R39" s="51">
        <f>'[1]男子の部'!AT91</f>
        <v>0.00426</v>
      </c>
      <c r="S39" s="52"/>
      <c r="T39" s="53">
        <f>'[1]男子の部'!X91</f>
        <v>14</v>
      </c>
      <c r="U39" s="54">
        <f>'[1]男子の部'!Z91</f>
        <v>0.029224537037037073</v>
      </c>
      <c r="V39" s="50">
        <f>'[1]男子の部'!AV91</f>
        <v>8</v>
      </c>
      <c r="W39" s="51">
        <f>'[1]男子の部'!AX91</f>
        <v>0.00667</v>
      </c>
      <c r="X39" s="52"/>
      <c r="Y39" s="53">
        <f>'[1]男子の部'!AB91</f>
        <v>12</v>
      </c>
      <c r="Z39" s="54">
        <f>'[1]男子の部'!AD91</f>
        <v>0.036006944444444515</v>
      </c>
      <c r="AA39" s="50">
        <f>'[1]男子の部'!AZ91</f>
        <v>9</v>
      </c>
      <c r="AB39" s="55">
        <f>'[1]男子の部'!BB91</f>
        <v>0.00678</v>
      </c>
      <c r="AC39" s="48"/>
      <c r="AD39" s="53">
        <f>'[1]男子の部'!AF91</f>
        <v>11</v>
      </c>
      <c r="AE39" s="54">
        <f>'[1]男子の部'!AH91</f>
        <v>0.0449652777777778</v>
      </c>
      <c r="AF39" s="50">
        <f>'[1]男子の部'!BD91</f>
        <v>9</v>
      </c>
      <c r="AG39" s="55">
        <f>'[1]男子の部'!BF91</f>
        <v>0.00896</v>
      </c>
      <c r="AH39" s="90">
        <f>AE39</f>
        <v>0.0449652777777778</v>
      </c>
    </row>
    <row r="40" spans="2:34" ht="4.5" customHeight="1">
      <c r="B40" s="57"/>
      <c r="C40" s="58"/>
      <c r="D40" s="59"/>
      <c r="E40" s="59"/>
      <c r="F40" s="71"/>
      <c r="G40" s="61"/>
      <c r="H40" s="62"/>
      <c r="I40" s="59"/>
      <c r="J40" s="63"/>
      <c r="K40" s="72"/>
      <c r="L40" s="61"/>
      <c r="M40" s="62"/>
      <c r="N40" s="59"/>
      <c r="O40" s="63"/>
      <c r="P40" s="72"/>
      <c r="Q40" s="61"/>
      <c r="R40" s="65"/>
      <c r="S40" s="59"/>
      <c r="T40" s="63"/>
      <c r="U40" s="72"/>
      <c r="V40" s="61"/>
      <c r="W40" s="65"/>
      <c r="X40" s="59"/>
      <c r="Y40" s="63"/>
      <c r="Z40" s="72"/>
      <c r="AA40" s="61"/>
      <c r="AB40" s="66"/>
      <c r="AC40" s="59"/>
      <c r="AD40" s="63"/>
      <c r="AE40" s="72"/>
      <c r="AF40" s="61"/>
      <c r="AG40" s="66"/>
      <c r="AH40" s="67"/>
    </row>
    <row r="41" spans="2:34" s="13" customFormat="1" ht="20.25" customHeight="1">
      <c r="B41" s="35">
        <v>12</v>
      </c>
      <c r="C41" s="36" t="str">
        <f>VLOOKUP('[1]男子の部'!$AG$22,'[1]男子の部'!$B$11:$J$37,2)</f>
        <v>益　城(上益城郡)</v>
      </c>
      <c r="D41" s="37"/>
      <c r="E41" s="37"/>
      <c r="F41" s="68" t="str">
        <f>VLOOKUP('[1]男子の部'!$AG$22,'[1]男子の部'!$B$11:$J$37,4)</f>
        <v>高木　聖也③</v>
      </c>
      <c r="G41" s="39"/>
      <c r="H41" s="40"/>
      <c r="I41" s="37"/>
      <c r="J41" s="41"/>
      <c r="K41" s="68" t="str">
        <f>VLOOKUP('[1]男子の部'!$AG$22,'[1]男子の部'!$B$11:$J$37,5)</f>
        <v>中村　流星①</v>
      </c>
      <c r="L41" s="39"/>
      <c r="M41" s="40"/>
      <c r="N41" s="37"/>
      <c r="O41" s="41"/>
      <c r="P41" s="68" t="str">
        <f>VLOOKUP('[1]男子の部'!$AG$22,'[1]男子の部'!$B$11:$J$37,6)</f>
        <v>冨永　晃平②</v>
      </c>
      <c r="Q41" s="39"/>
      <c r="R41" s="42"/>
      <c r="S41" s="37"/>
      <c r="T41" s="41"/>
      <c r="U41" s="68" t="str">
        <f>VLOOKUP('[1]男子の部'!$AG$22,'[1]男子の部'!$B$11:$J$37,7)</f>
        <v>東　　勇也③</v>
      </c>
      <c r="V41" s="39"/>
      <c r="W41" s="42"/>
      <c r="X41" s="37"/>
      <c r="Y41" s="41"/>
      <c r="Z41" s="68" t="str">
        <f>VLOOKUP('[1]男子の部'!$AG$22,'[1]男子の部'!$B$11:$J$37,8)</f>
        <v>荒木　良介②</v>
      </c>
      <c r="AA41" s="39"/>
      <c r="AB41" s="43"/>
      <c r="AC41" s="37"/>
      <c r="AD41" s="41"/>
      <c r="AE41" s="68" t="str">
        <f>VLOOKUP('[1]男子の部'!$AG$22,'[1]男子の部'!$B$11:$J$37,9)</f>
        <v>原田　秀哉①</v>
      </c>
      <c r="AF41" s="39"/>
      <c r="AG41" s="43"/>
      <c r="AH41" s="44"/>
    </row>
    <row r="42" spans="2:34" s="45" customFormat="1" ht="12.75" customHeight="1">
      <c r="B42" s="46"/>
      <c r="C42" s="47" t="str">
        <f>VLOOKUP('[1]男子の部'!$AG$22,'[1]男子の部'!$B$11:$J$37,3)</f>
        <v>（江崎　健二）</v>
      </c>
      <c r="D42" s="48"/>
      <c r="E42" s="48"/>
      <c r="F42" s="70"/>
      <c r="G42" s="50">
        <f>'[1]男子の部'!AJ92</f>
        <v>2</v>
      </c>
      <c r="H42" s="51">
        <f>'[1]男子の部'!AL92</f>
        <v>0.011006944444444531</v>
      </c>
      <c r="I42" s="52"/>
      <c r="J42" s="53">
        <f>'[1]男子の部'!P92</f>
        <v>14</v>
      </c>
      <c r="K42" s="54">
        <f>'[1]男子の部'!R92</f>
        <v>0.01799768518518525</v>
      </c>
      <c r="L42" s="50">
        <f>'[1]男子の部'!AN92</f>
        <v>24</v>
      </c>
      <c r="M42" s="51">
        <f>'[1]男子の部'!AP92</f>
        <v>0.00699</v>
      </c>
      <c r="N42" s="52"/>
      <c r="O42" s="53">
        <f>'[1]男子の部'!T92</f>
        <v>15</v>
      </c>
      <c r="P42" s="54">
        <f>'[1]男子の部'!V92</f>
        <v>0.022453703703703767</v>
      </c>
      <c r="Q42" s="50">
        <f>'[1]男子の部'!AR92</f>
        <v>25</v>
      </c>
      <c r="R42" s="51">
        <f>'[1]男子の部'!AT92</f>
        <v>0.00446</v>
      </c>
      <c r="S42" s="52"/>
      <c r="T42" s="53">
        <f>'[1]男子の部'!X92</f>
        <v>12</v>
      </c>
      <c r="U42" s="54">
        <f>'[1]男子の部'!Z92</f>
        <v>0.029166666666666702</v>
      </c>
      <c r="V42" s="50">
        <f>'[1]男子の部'!AV92</f>
        <v>12</v>
      </c>
      <c r="W42" s="51">
        <f>'[1]男子の部'!AX92</f>
        <v>0.00671</v>
      </c>
      <c r="X42" s="52"/>
      <c r="Y42" s="53">
        <f>'[1]男子の部'!AB92</f>
        <v>13</v>
      </c>
      <c r="Z42" s="54">
        <f>'[1]男子の部'!AD92</f>
        <v>0.03612268518518525</v>
      </c>
      <c r="AA42" s="50">
        <f>'[1]男子の部'!AZ92</f>
        <v>19</v>
      </c>
      <c r="AB42" s="55">
        <f>'[1]男子の部'!BB92</f>
        <v>0.00696</v>
      </c>
      <c r="AC42" s="48"/>
      <c r="AD42" s="53">
        <f>'[1]男子の部'!AF92</f>
        <v>12</v>
      </c>
      <c r="AE42" s="54">
        <f>'[1]男子の部'!AH92</f>
        <v>0.045162037037037056</v>
      </c>
      <c r="AF42" s="50">
        <f>'[1]男子の部'!BD92</f>
        <v>12</v>
      </c>
      <c r="AG42" s="55">
        <f>'[1]男子の部'!BF92</f>
        <v>0.00904</v>
      </c>
      <c r="AH42" s="90">
        <f>AE42</f>
        <v>0.045162037037037056</v>
      </c>
    </row>
    <row r="43" spans="2:34" ht="4.5" customHeight="1">
      <c r="B43" s="57"/>
      <c r="C43" s="58"/>
      <c r="D43" s="59"/>
      <c r="E43" s="59"/>
      <c r="F43" s="71"/>
      <c r="G43" s="61"/>
      <c r="H43" s="62"/>
      <c r="I43" s="59"/>
      <c r="J43" s="63"/>
      <c r="K43" s="72"/>
      <c r="L43" s="61"/>
      <c r="M43" s="62"/>
      <c r="N43" s="59"/>
      <c r="O43" s="63"/>
      <c r="P43" s="72"/>
      <c r="Q43" s="61"/>
      <c r="R43" s="65"/>
      <c r="S43" s="59"/>
      <c r="T43" s="63"/>
      <c r="U43" s="72"/>
      <c r="V43" s="61"/>
      <c r="W43" s="65"/>
      <c r="X43" s="59"/>
      <c r="Y43" s="63"/>
      <c r="Z43" s="72"/>
      <c r="AA43" s="61"/>
      <c r="AB43" s="66"/>
      <c r="AC43" s="59"/>
      <c r="AD43" s="63"/>
      <c r="AE43" s="72"/>
      <c r="AF43" s="61"/>
      <c r="AG43" s="66"/>
      <c r="AH43" s="67"/>
    </row>
    <row r="44" spans="2:34" s="13" customFormat="1" ht="20.25" customHeight="1">
      <c r="B44" s="35">
        <v>13</v>
      </c>
      <c r="C44" s="36" t="str">
        <f>VLOOKUP('[1]男子の部'!$AG$23,'[1]男子の部'!$B$11:$J$37,2)</f>
        <v>玉　名(玉名郡市)</v>
      </c>
      <c r="D44" s="37"/>
      <c r="E44" s="37"/>
      <c r="F44" s="68" t="str">
        <f>VLOOKUP('[1]男子の部'!$AG$23,'[1]男子の部'!$B$11:$J$37,4)</f>
        <v>猿渡　晃大③</v>
      </c>
      <c r="G44" s="39"/>
      <c r="H44" s="40"/>
      <c r="I44" s="37"/>
      <c r="J44" s="41"/>
      <c r="K44" s="68" t="str">
        <f>VLOOKUP('[1]男子の部'!$AG$23,'[1]男子の部'!$B$11:$J$37,5)</f>
        <v>吉﨑　　達②</v>
      </c>
      <c r="L44" s="39"/>
      <c r="M44" s="40"/>
      <c r="N44" s="37"/>
      <c r="O44" s="41"/>
      <c r="P44" s="68" t="str">
        <f>VLOOKUP('[1]男子の部'!$AG$23,'[1]男子の部'!$B$11:$J$37,6)</f>
        <v>武川　隼也③</v>
      </c>
      <c r="Q44" s="39"/>
      <c r="R44" s="42"/>
      <c r="S44" s="37"/>
      <c r="T44" s="41"/>
      <c r="U44" s="68" t="str">
        <f>VLOOKUP('[1]男子の部'!$AG$23,'[1]男子の部'!$B$11:$J$37,7)</f>
        <v>西岡　勇志②</v>
      </c>
      <c r="V44" s="39"/>
      <c r="W44" s="42"/>
      <c r="X44" s="37"/>
      <c r="Y44" s="41"/>
      <c r="Z44" s="68" t="str">
        <f>VLOOKUP('[1]男子の部'!$AG$23,'[1]男子の部'!$B$11:$J$37,8)</f>
        <v>川西　雅大②</v>
      </c>
      <c r="AA44" s="39"/>
      <c r="AB44" s="43"/>
      <c r="AC44" s="37"/>
      <c r="AD44" s="41"/>
      <c r="AE44" s="68" t="str">
        <f>VLOOKUP('[1]男子の部'!$AG$23,'[1]男子の部'!$B$11:$J$37,9)</f>
        <v>中村龍之介③</v>
      </c>
      <c r="AF44" s="39"/>
      <c r="AG44" s="43"/>
      <c r="AH44" s="44"/>
    </row>
    <row r="45" spans="2:34" s="45" customFormat="1" ht="12.75" customHeight="1">
      <c r="B45" s="46"/>
      <c r="C45" s="47" t="str">
        <f>VLOOKUP('[1]男子の部'!$AG$23,'[1]男子の部'!$B$11:$J$37,3)</f>
        <v>（井手　信幸）</v>
      </c>
      <c r="D45" s="48"/>
      <c r="E45" s="48"/>
      <c r="F45" s="70"/>
      <c r="G45" s="50">
        <f>'[1]男子の部'!AJ93</f>
        <v>23</v>
      </c>
      <c r="H45" s="51">
        <f>'[1]男子の部'!AL93</f>
        <v>0.011898148148148234</v>
      </c>
      <c r="I45" s="52"/>
      <c r="J45" s="53">
        <f>'[1]男子の部'!P93</f>
        <v>21</v>
      </c>
      <c r="K45" s="54">
        <f>'[1]男子の部'!R93</f>
        <v>0.01857638888888895</v>
      </c>
      <c r="L45" s="50">
        <f>'[1]男子の部'!AN93</f>
        <v>14</v>
      </c>
      <c r="M45" s="51">
        <f>'[1]男子の部'!AP93</f>
        <v>0.00668</v>
      </c>
      <c r="N45" s="52"/>
      <c r="O45" s="53">
        <f>'[1]男子の部'!T93</f>
        <v>20</v>
      </c>
      <c r="P45" s="54">
        <f>'[1]男子の部'!V93</f>
        <v>0.022731481481481543</v>
      </c>
      <c r="Q45" s="50">
        <f>'[1]男子の部'!AR93</f>
        <v>5</v>
      </c>
      <c r="R45" s="51">
        <f>'[1]男子の部'!AT93</f>
        <v>0.00416</v>
      </c>
      <c r="S45" s="52"/>
      <c r="T45" s="53">
        <f>'[1]男子の部'!X93</f>
        <v>17</v>
      </c>
      <c r="U45" s="54">
        <f>'[1]男子の部'!Z93</f>
        <v>0.029340277777777812</v>
      </c>
      <c r="V45" s="50">
        <f>'[1]男子の部'!AV93</f>
        <v>5</v>
      </c>
      <c r="W45" s="51">
        <f>'[1]男子の部'!AX93</f>
        <v>0.00661</v>
      </c>
      <c r="X45" s="52"/>
      <c r="Y45" s="53">
        <f>'[1]男子の部'!AB93</f>
        <v>15</v>
      </c>
      <c r="Z45" s="54">
        <f>'[1]男子の部'!AD93</f>
        <v>0.03626157407407414</v>
      </c>
      <c r="AA45" s="50">
        <f>'[1]男子の部'!AZ93</f>
        <v>17</v>
      </c>
      <c r="AB45" s="55">
        <f>'[1]男子の部'!BB93</f>
        <v>0.00692</v>
      </c>
      <c r="AC45" s="48"/>
      <c r="AD45" s="53">
        <f>'[1]男子の部'!AF93</f>
        <v>13</v>
      </c>
      <c r="AE45" s="54">
        <f>'[1]男子の部'!AH93</f>
        <v>0.045162037037037056</v>
      </c>
      <c r="AF45" s="50">
        <f>'[1]男子の部'!BD93</f>
        <v>7</v>
      </c>
      <c r="AG45" s="55">
        <f>'[1]男子の部'!BF93</f>
        <v>0.0089</v>
      </c>
      <c r="AH45" s="90">
        <f>AE45</f>
        <v>0.045162037037037056</v>
      </c>
    </row>
    <row r="46" spans="2:34" ht="4.5" customHeight="1">
      <c r="B46" s="57"/>
      <c r="C46" s="58"/>
      <c r="D46" s="59"/>
      <c r="E46" s="59"/>
      <c r="F46" s="71"/>
      <c r="G46" s="61"/>
      <c r="H46" s="62"/>
      <c r="I46" s="59"/>
      <c r="J46" s="63"/>
      <c r="K46" s="72"/>
      <c r="L46" s="61"/>
      <c r="M46" s="62"/>
      <c r="N46" s="59"/>
      <c r="O46" s="63"/>
      <c r="P46" s="72"/>
      <c r="Q46" s="61"/>
      <c r="R46" s="65"/>
      <c r="S46" s="59"/>
      <c r="T46" s="63"/>
      <c r="U46" s="72"/>
      <c r="V46" s="61"/>
      <c r="W46" s="65"/>
      <c r="X46" s="59"/>
      <c r="Y46" s="63"/>
      <c r="Z46" s="72"/>
      <c r="AA46" s="61"/>
      <c r="AB46" s="66"/>
      <c r="AC46" s="59"/>
      <c r="AD46" s="63"/>
      <c r="AE46" s="72"/>
      <c r="AF46" s="61"/>
      <c r="AG46" s="66"/>
      <c r="AH46" s="67"/>
    </row>
    <row r="47" spans="2:34" s="13" customFormat="1" ht="20.25" customHeight="1">
      <c r="B47" s="35">
        <v>14</v>
      </c>
      <c r="C47" s="36" t="str">
        <f>VLOOKUP('[1]男子の部'!$AG$24,'[1]男子の部'!$B$11:$J$37,2)</f>
        <v>菊　陽(菊池郡市)</v>
      </c>
      <c r="D47" s="37"/>
      <c r="E47" s="37"/>
      <c r="F47" s="68" t="str">
        <f>VLOOKUP('[1]男子の部'!$AG$24,'[1]男子の部'!$B$11:$J$37,4)</f>
        <v>久保田和真②</v>
      </c>
      <c r="G47" s="39"/>
      <c r="H47" s="40"/>
      <c r="I47" s="37"/>
      <c r="J47" s="41"/>
      <c r="K47" s="68" t="str">
        <f>VLOOKUP('[1]男子の部'!$AG$24,'[1]男子の部'!$B$11:$J$37,5)</f>
        <v>堀川　幸助③</v>
      </c>
      <c r="L47" s="39"/>
      <c r="M47" s="40"/>
      <c r="N47" s="37"/>
      <c r="O47" s="41"/>
      <c r="P47" s="68" t="str">
        <f>VLOOKUP('[1]男子の部'!$AG$24,'[1]男子の部'!$B$11:$J$37,6)</f>
        <v>高嶺　　優①</v>
      </c>
      <c r="Q47" s="39"/>
      <c r="R47" s="42"/>
      <c r="S47" s="37"/>
      <c r="T47" s="41"/>
      <c r="U47" s="68" t="str">
        <f>VLOOKUP('[1]男子の部'!$AG$24,'[1]男子の部'!$B$11:$J$37,7)</f>
        <v>松野　貴志③</v>
      </c>
      <c r="V47" s="39"/>
      <c r="W47" s="42"/>
      <c r="X47" s="37"/>
      <c r="Y47" s="41"/>
      <c r="Z47" s="68" t="str">
        <f>VLOOKUP('[1]男子の部'!$AG$24,'[1]男子の部'!$B$11:$J$37,8)</f>
        <v>草場　　光③</v>
      </c>
      <c r="AA47" s="39"/>
      <c r="AB47" s="43"/>
      <c r="AC47" s="37"/>
      <c r="AD47" s="41"/>
      <c r="AE47" s="68" t="str">
        <f>VLOOKUP('[1]男子の部'!$AG$24,'[1]男子の部'!$B$11:$J$37,9)</f>
        <v>春田　克樹③</v>
      </c>
      <c r="AF47" s="39"/>
      <c r="AG47" s="43"/>
      <c r="AH47" s="44"/>
    </row>
    <row r="48" spans="2:34" s="45" customFormat="1" ht="12.75" customHeight="1">
      <c r="B48" s="46"/>
      <c r="C48" s="47" t="str">
        <f>VLOOKUP('[1]男子の部'!$AG$24,'[1]男子の部'!$B$11:$J$37,3)</f>
        <v>（黒田　幸枝）</v>
      </c>
      <c r="D48" s="48"/>
      <c r="E48" s="48"/>
      <c r="F48" s="70"/>
      <c r="G48" s="50">
        <f>'[1]男子の部'!AJ94</f>
        <v>8</v>
      </c>
      <c r="H48" s="51">
        <f>'[1]男子の部'!AL94</f>
        <v>0.011053240740740827</v>
      </c>
      <c r="I48" s="52"/>
      <c r="J48" s="53">
        <f>'[1]男子の部'!P94</f>
        <v>7</v>
      </c>
      <c r="K48" s="54">
        <f>'[1]男子の部'!R94</f>
        <v>0.017673611111111175</v>
      </c>
      <c r="L48" s="50">
        <f>'[1]男子の部'!AN94</f>
        <v>10</v>
      </c>
      <c r="M48" s="51">
        <f>'[1]男子の部'!AP94</f>
        <v>0.00662</v>
      </c>
      <c r="N48" s="52"/>
      <c r="O48" s="53">
        <f>'[1]男子の部'!T94</f>
        <v>8</v>
      </c>
      <c r="P48" s="54">
        <f>'[1]男子の部'!V94</f>
        <v>0.021967592592592657</v>
      </c>
      <c r="Q48" s="50">
        <f>'[1]男子の部'!AR94</f>
        <v>14</v>
      </c>
      <c r="R48" s="51">
        <f>'[1]男子の部'!AT94</f>
        <v>0.00429</v>
      </c>
      <c r="S48" s="52"/>
      <c r="T48" s="53">
        <f>'[1]男子の部'!X94</f>
        <v>11</v>
      </c>
      <c r="U48" s="54">
        <f>'[1]男子の部'!Z94</f>
        <v>0.029074074074074113</v>
      </c>
      <c r="V48" s="50">
        <f>'[1]男子の部'!AV94</f>
        <v>26</v>
      </c>
      <c r="W48" s="51">
        <f>'[1]男子の部'!AX94</f>
        <v>0.00711</v>
      </c>
      <c r="X48" s="52"/>
      <c r="Y48" s="53">
        <f>'[1]男子の部'!AB94</f>
        <v>11</v>
      </c>
      <c r="Z48" s="54">
        <f>'[1]男子の部'!AD94</f>
        <v>0.03599537037037044</v>
      </c>
      <c r="AA48" s="50">
        <f>'[1]男子の部'!AZ94</f>
        <v>17</v>
      </c>
      <c r="AB48" s="55">
        <f>'[1]男子の部'!BB94</f>
        <v>0.00692</v>
      </c>
      <c r="AC48" s="48"/>
      <c r="AD48" s="53">
        <f>'[1]男子の部'!AF94</f>
        <v>14</v>
      </c>
      <c r="AE48" s="54">
        <f>'[1]男子の部'!AH94</f>
        <v>0.0451851851851852</v>
      </c>
      <c r="AF48" s="50">
        <f>'[1]男子の部'!BD94</f>
        <v>19</v>
      </c>
      <c r="AG48" s="55">
        <f>'[1]男子の部'!BF94</f>
        <v>0.00919</v>
      </c>
      <c r="AH48" s="90">
        <f>AE48</f>
        <v>0.0451851851851852</v>
      </c>
    </row>
    <row r="49" spans="2:34" ht="4.5" customHeight="1">
      <c r="B49" s="57"/>
      <c r="C49" s="58"/>
      <c r="D49" s="59"/>
      <c r="E49" s="59"/>
      <c r="F49" s="71"/>
      <c r="G49" s="61"/>
      <c r="H49" s="62"/>
      <c r="I49" s="59"/>
      <c r="J49" s="63"/>
      <c r="K49" s="72"/>
      <c r="L49" s="61"/>
      <c r="M49" s="62"/>
      <c r="N49" s="59"/>
      <c r="O49" s="63"/>
      <c r="P49" s="72"/>
      <c r="Q49" s="61"/>
      <c r="R49" s="65"/>
      <c r="S49" s="59"/>
      <c r="T49" s="63"/>
      <c r="U49" s="72"/>
      <c r="V49" s="61"/>
      <c r="W49" s="65"/>
      <c r="X49" s="59"/>
      <c r="Y49" s="63"/>
      <c r="Z49" s="72"/>
      <c r="AA49" s="61"/>
      <c r="AB49" s="66"/>
      <c r="AC49" s="59"/>
      <c r="AD49" s="63"/>
      <c r="AE49" s="72"/>
      <c r="AF49" s="61"/>
      <c r="AG49" s="66"/>
      <c r="AH49" s="67"/>
    </row>
    <row r="50" spans="2:34" s="13" customFormat="1" ht="20.25" customHeight="1">
      <c r="B50" s="35">
        <v>15</v>
      </c>
      <c r="C50" s="36" t="str">
        <f>VLOOKUP('[1]男子の部'!$AG$25,'[1]男子の部'!$B$11:$J$37,2)</f>
        <v>甲　佐(上益城郡)</v>
      </c>
      <c r="D50" s="37"/>
      <c r="E50" s="37"/>
      <c r="F50" s="68" t="str">
        <f>VLOOKUP('[1]男子の部'!$AG$25,'[1]男子の部'!$B$11:$J$37,4)</f>
        <v>粟田　　嶺③</v>
      </c>
      <c r="G50" s="39"/>
      <c r="H50" s="40"/>
      <c r="I50" s="37"/>
      <c r="J50" s="41"/>
      <c r="K50" s="68" t="str">
        <f>VLOOKUP('[1]男子の部'!$AG$25,'[1]男子の部'!$B$11:$J$37,5)</f>
        <v>米村　崇志③</v>
      </c>
      <c r="L50" s="39"/>
      <c r="M50" s="40"/>
      <c r="N50" s="37"/>
      <c r="O50" s="41"/>
      <c r="P50" s="68" t="str">
        <f>VLOOKUP('[1]男子の部'!$AG$25,'[1]男子の部'!$B$11:$J$37,6)</f>
        <v>中馬　裕介③</v>
      </c>
      <c r="Q50" s="39"/>
      <c r="R50" s="42"/>
      <c r="S50" s="37"/>
      <c r="T50" s="41"/>
      <c r="U50" s="68" t="str">
        <f>VLOOKUP('[1]男子の部'!$AG$25,'[1]男子の部'!$B$11:$J$37,7)</f>
        <v>松本　敬郁③</v>
      </c>
      <c r="V50" s="39"/>
      <c r="W50" s="42"/>
      <c r="X50" s="37"/>
      <c r="Y50" s="41"/>
      <c r="Z50" s="68" t="str">
        <f>VLOOKUP('[1]男子の部'!$AG$25,'[1]男子の部'!$B$11:$J$37,8)</f>
        <v>遠山　史也①</v>
      </c>
      <c r="AA50" s="39"/>
      <c r="AB50" s="43"/>
      <c r="AC50" s="37"/>
      <c r="AD50" s="41"/>
      <c r="AE50" s="68" t="str">
        <f>VLOOKUP('[1]男子の部'!$AG$25,'[1]男子の部'!$B$11:$J$37,9)</f>
        <v>堀　　仁志③</v>
      </c>
      <c r="AF50" s="39"/>
      <c r="AG50" s="43"/>
      <c r="AH50" s="44"/>
    </row>
    <row r="51" spans="2:34" s="45" customFormat="1" ht="12.75" customHeight="1">
      <c r="B51" s="46"/>
      <c r="C51" s="47" t="str">
        <f>VLOOKUP('[1]男子の部'!$AG$25,'[1]男子の部'!$B$11:$J$37,3)</f>
        <v>（後藤　博美）</v>
      </c>
      <c r="D51" s="48"/>
      <c r="E51" s="48"/>
      <c r="F51" s="70"/>
      <c r="G51" s="50">
        <f>'[1]男子の部'!AJ95</f>
        <v>13</v>
      </c>
      <c r="H51" s="51">
        <f>'[1]男子の部'!AL95</f>
        <v>0.011296296296296384</v>
      </c>
      <c r="I51" s="52"/>
      <c r="J51" s="53">
        <f>'[1]男子の部'!P95</f>
        <v>11</v>
      </c>
      <c r="K51" s="54">
        <f>'[1]男子の部'!R95</f>
        <v>0.01781250000000006</v>
      </c>
      <c r="L51" s="50">
        <f>'[1]男子の部'!AN95</f>
        <v>5</v>
      </c>
      <c r="M51" s="51">
        <f>'[1]男子の部'!AP95</f>
        <v>0.00652</v>
      </c>
      <c r="N51" s="52"/>
      <c r="O51" s="53">
        <f>'[1]男子の部'!T95</f>
        <v>11</v>
      </c>
      <c r="P51" s="54">
        <f>'[1]男子の部'!V95</f>
        <v>0.022245370370370433</v>
      </c>
      <c r="Q51" s="50">
        <f>'[1]男子の部'!AR95</f>
        <v>23</v>
      </c>
      <c r="R51" s="51">
        <f>'[1]男子の部'!AT95</f>
        <v>0.00443</v>
      </c>
      <c r="S51" s="52"/>
      <c r="T51" s="53">
        <f>'[1]男子の部'!X95</f>
        <v>13</v>
      </c>
      <c r="U51" s="54">
        <f>'[1]男子の部'!Z95</f>
        <v>0.029189814814814852</v>
      </c>
      <c r="V51" s="50">
        <f>'[1]男子の部'!AV95</f>
        <v>23</v>
      </c>
      <c r="W51" s="51">
        <f>'[1]男子の部'!AX95</f>
        <v>0.00694</v>
      </c>
      <c r="X51" s="52"/>
      <c r="Y51" s="53">
        <f>'[1]男子の部'!AB95</f>
        <v>14</v>
      </c>
      <c r="Z51" s="54">
        <f>'[1]男子の部'!AD95</f>
        <v>0.0361921296296297</v>
      </c>
      <c r="AA51" s="50">
        <f>'[1]男子の部'!AZ95</f>
        <v>20</v>
      </c>
      <c r="AB51" s="55">
        <f>'[1]男子の部'!BB95</f>
        <v>0.007</v>
      </c>
      <c r="AC51" s="48"/>
      <c r="AD51" s="53">
        <f>'[1]男子の部'!AF95</f>
        <v>15</v>
      </c>
      <c r="AE51" s="54">
        <f>'[1]男子の部'!AH95</f>
        <v>0.0452314814814815</v>
      </c>
      <c r="AF51" s="50">
        <f>'[1]男子の部'!BD95</f>
        <v>12</v>
      </c>
      <c r="AG51" s="55">
        <f>'[1]男子の部'!BF95</f>
        <v>0.00904</v>
      </c>
      <c r="AH51" s="90">
        <f>AE51</f>
        <v>0.0452314814814815</v>
      </c>
    </row>
    <row r="52" spans="2:34" ht="4.5" customHeight="1">
      <c r="B52" s="57"/>
      <c r="C52" s="58"/>
      <c r="D52" s="59"/>
      <c r="E52" s="59"/>
      <c r="F52" s="71"/>
      <c r="G52" s="61"/>
      <c r="H52" s="62"/>
      <c r="I52" s="59"/>
      <c r="J52" s="63"/>
      <c r="K52" s="72"/>
      <c r="L52" s="61"/>
      <c r="M52" s="62"/>
      <c r="N52" s="59"/>
      <c r="O52" s="63"/>
      <c r="P52" s="72"/>
      <c r="Q52" s="61"/>
      <c r="R52" s="65"/>
      <c r="S52" s="59"/>
      <c r="T52" s="63"/>
      <c r="U52" s="72"/>
      <c r="V52" s="61"/>
      <c r="W52" s="65"/>
      <c r="X52" s="59"/>
      <c r="Y52" s="63"/>
      <c r="Z52" s="72"/>
      <c r="AA52" s="61"/>
      <c r="AB52" s="66"/>
      <c r="AC52" s="59"/>
      <c r="AD52" s="63"/>
      <c r="AE52" s="72"/>
      <c r="AF52" s="61"/>
      <c r="AG52" s="66"/>
      <c r="AH52" s="67"/>
    </row>
    <row r="53" spans="2:34" s="13" customFormat="1" ht="20.25" customHeight="1">
      <c r="B53" s="35">
        <v>16</v>
      </c>
      <c r="C53" s="36" t="str">
        <f>VLOOKUP('[1]男子の部'!$AG$26,'[1]男子の部'!$B$11:$J$37,2)</f>
        <v>井　芹(熊本市)</v>
      </c>
      <c r="D53" s="37"/>
      <c r="E53" s="37"/>
      <c r="F53" s="68" t="str">
        <f>VLOOKUP('[1]男子の部'!$AG$26,'[1]男子の部'!$B$11:$J$37,4)</f>
        <v>松田　一総③</v>
      </c>
      <c r="G53" s="39"/>
      <c r="H53" s="40"/>
      <c r="I53" s="37"/>
      <c r="J53" s="41"/>
      <c r="K53" s="68" t="str">
        <f>VLOOKUP('[1]男子の部'!$AG$26,'[1]男子の部'!$B$11:$J$37,5)</f>
        <v>坂本　　章③</v>
      </c>
      <c r="L53" s="39"/>
      <c r="M53" s="40"/>
      <c r="N53" s="37"/>
      <c r="O53" s="41"/>
      <c r="P53" s="68" t="str">
        <f>VLOOKUP('[1]男子の部'!$AG$26,'[1]男子の部'!$B$11:$J$37,6)</f>
        <v>田口　泰広③</v>
      </c>
      <c r="Q53" s="39"/>
      <c r="R53" s="42"/>
      <c r="S53" s="37"/>
      <c r="T53" s="41"/>
      <c r="U53" s="68" t="str">
        <f>VLOOKUP('[1]男子の部'!$AG$26,'[1]男子の部'!$B$11:$J$37,7)</f>
        <v>兼田　雅之③</v>
      </c>
      <c r="V53" s="39"/>
      <c r="W53" s="42"/>
      <c r="X53" s="37"/>
      <c r="Y53" s="41"/>
      <c r="Z53" s="68" t="str">
        <f>VLOOKUP('[1]男子の部'!$AG$26,'[1]男子の部'!$B$11:$J$37,8)</f>
        <v>服部　直也③</v>
      </c>
      <c r="AA53" s="39"/>
      <c r="AB53" s="43"/>
      <c r="AC53" s="37"/>
      <c r="AD53" s="41"/>
      <c r="AE53" s="68" t="str">
        <f>VLOOKUP('[1]男子の部'!$AG$26,'[1]男子の部'!$B$11:$J$37,9)</f>
        <v>鳥飼　拳吾③</v>
      </c>
      <c r="AF53" s="39"/>
      <c r="AG53" s="43"/>
      <c r="AH53" s="44"/>
    </row>
    <row r="54" spans="2:34" s="45" customFormat="1" ht="12.75" customHeight="1">
      <c r="B54" s="46"/>
      <c r="C54" s="47" t="str">
        <f>VLOOKUP('[1]男子の部'!$AG$26,'[1]男子の部'!$B$11:$J$37,3)</f>
        <v>（猿渡　功治）</v>
      </c>
      <c r="D54" s="48"/>
      <c r="E54" s="48"/>
      <c r="F54" s="70"/>
      <c r="G54" s="50">
        <f>'[1]男子の部'!AJ96</f>
        <v>24</v>
      </c>
      <c r="H54" s="51">
        <f>'[1]男子の部'!AL96</f>
        <v>0.011921296296296383</v>
      </c>
      <c r="I54" s="52"/>
      <c r="J54" s="53">
        <f>'[1]男子の部'!P96</f>
        <v>22</v>
      </c>
      <c r="K54" s="54">
        <f>'[1]男子の部'!R96</f>
        <v>0.018668981481481543</v>
      </c>
      <c r="L54" s="50">
        <f>'[1]男子の部'!AN96</f>
        <v>17</v>
      </c>
      <c r="M54" s="51">
        <f>'[1]男子の部'!AP96</f>
        <v>0.00675</v>
      </c>
      <c r="N54" s="52"/>
      <c r="O54" s="53">
        <f>'[1]男子の部'!T96</f>
        <v>19</v>
      </c>
      <c r="P54" s="54">
        <f>'[1]男子の部'!V96</f>
        <v>0.022708333333333393</v>
      </c>
      <c r="Q54" s="50">
        <f>'[1]男子の部'!AR96</f>
        <v>1</v>
      </c>
      <c r="R54" s="51">
        <f>'[1]男子の部'!AT96</f>
        <v>0.00404</v>
      </c>
      <c r="S54" s="52"/>
      <c r="T54" s="53">
        <f>'[1]男子の部'!X96</f>
        <v>21</v>
      </c>
      <c r="U54" s="54">
        <f>'[1]男子の部'!Z96</f>
        <v>0.02966435185185189</v>
      </c>
      <c r="V54" s="50">
        <f>'[1]男子の部'!AV96</f>
        <v>24</v>
      </c>
      <c r="W54" s="51">
        <f>'[1]男子の部'!AX96</f>
        <v>0.00696</v>
      </c>
      <c r="X54" s="52"/>
      <c r="Y54" s="53">
        <f>'[1]男子の部'!AB96</f>
        <v>19</v>
      </c>
      <c r="Z54" s="54">
        <f>'[1]男子の部'!AD96</f>
        <v>0.03648148148148155</v>
      </c>
      <c r="AA54" s="50">
        <f>'[1]男子の部'!AZ96</f>
        <v>12</v>
      </c>
      <c r="AB54" s="55">
        <f>'[1]男子の部'!BB96</f>
        <v>0.00682</v>
      </c>
      <c r="AC54" s="48"/>
      <c r="AD54" s="53">
        <f>'[1]男子の部'!AF96</f>
        <v>16</v>
      </c>
      <c r="AE54" s="54">
        <f>'[1]男子の部'!AH96</f>
        <v>0.0455439814814815</v>
      </c>
      <c r="AF54" s="50">
        <f>'[1]男子の部'!BD96</f>
        <v>15</v>
      </c>
      <c r="AG54" s="55">
        <f>'[1]男子の部'!BF96</f>
        <v>0.00906</v>
      </c>
      <c r="AH54" s="90">
        <f>AE54</f>
        <v>0.0455439814814815</v>
      </c>
    </row>
    <row r="55" spans="2:34" ht="4.5" customHeight="1">
      <c r="B55" s="57"/>
      <c r="C55" s="58"/>
      <c r="D55" s="59"/>
      <c r="E55" s="59"/>
      <c r="F55" s="71"/>
      <c r="G55" s="61"/>
      <c r="H55" s="62"/>
      <c r="I55" s="59"/>
      <c r="J55" s="63"/>
      <c r="K55" s="72"/>
      <c r="L55" s="61"/>
      <c r="M55" s="62"/>
      <c r="N55" s="59"/>
      <c r="O55" s="63"/>
      <c r="P55" s="72"/>
      <c r="Q55" s="61"/>
      <c r="R55" s="65"/>
      <c r="S55" s="59"/>
      <c r="T55" s="63"/>
      <c r="U55" s="72"/>
      <c r="V55" s="61"/>
      <c r="W55" s="65"/>
      <c r="X55" s="59"/>
      <c r="Y55" s="63"/>
      <c r="Z55" s="72"/>
      <c r="AA55" s="61"/>
      <c r="AB55" s="66"/>
      <c r="AC55" s="59"/>
      <c r="AD55" s="63"/>
      <c r="AE55" s="72"/>
      <c r="AF55" s="61"/>
      <c r="AG55" s="66"/>
      <c r="AH55" s="67"/>
    </row>
    <row r="56" spans="2:34" s="13" customFormat="1" ht="20.25" customHeight="1">
      <c r="B56" s="35">
        <v>17</v>
      </c>
      <c r="C56" s="36" t="str">
        <f>VLOOKUP('[1]男子の部'!$AG$27,'[1]男子の部'!$B$11:$J$37,2)</f>
        <v>力　合(熊本市)</v>
      </c>
      <c r="D56" s="37"/>
      <c r="E56" s="37"/>
      <c r="F56" s="68" t="str">
        <f>VLOOKUP('[1]男子の部'!$AG$27,'[1]男子の部'!$B$11:$J$37,4)</f>
        <v>清水　彰紘②</v>
      </c>
      <c r="G56" s="39"/>
      <c r="H56" s="40"/>
      <c r="I56" s="37"/>
      <c r="J56" s="41"/>
      <c r="K56" s="68" t="str">
        <f>VLOOKUP('[1]男子の部'!$AG$27,'[1]男子の部'!$B$11:$J$37,5)</f>
        <v>林田　泰志②</v>
      </c>
      <c r="L56" s="39"/>
      <c r="M56" s="40"/>
      <c r="N56" s="37"/>
      <c r="O56" s="41"/>
      <c r="P56" s="68" t="str">
        <f>VLOOKUP('[1]男子の部'!$AG$27,'[1]男子の部'!$B$11:$J$37,6)</f>
        <v>古賀　大喜③</v>
      </c>
      <c r="Q56" s="39"/>
      <c r="R56" s="42"/>
      <c r="S56" s="37"/>
      <c r="T56" s="41"/>
      <c r="U56" s="68" t="str">
        <f>VLOOKUP('[1]男子の部'!$AG$27,'[1]男子の部'!$B$11:$J$37,7)</f>
        <v>梶川　大志③</v>
      </c>
      <c r="V56" s="39"/>
      <c r="W56" s="42"/>
      <c r="X56" s="37"/>
      <c r="Y56" s="41"/>
      <c r="Z56" s="68" t="str">
        <f>VLOOKUP('[1]男子の部'!$AG$27,'[1]男子の部'!$B$11:$J$37,8)</f>
        <v>新谷　恭平②</v>
      </c>
      <c r="AA56" s="39"/>
      <c r="AB56" s="43"/>
      <c r="AC56" s="37"/>
      <c r="AD56" s="41"/>
      <c r="AE56" s="68" t="str">
        <f>VLOOKUP('[1]男子の部'!$AG$27,'[1]男子の部'!$B$11:$J$37,9)</f>
        <v>村上　卓弥③</v>
      </c>
      <c r="AF56" s="39"/>
      <c r="AG56" s="43"/>
      <c r="AH56" s="44"/>
    </row>
    <row r="57" spans="2:34" s="45" customFormat="1" ht="12.75" customHeight="1">
      <c r="B57" s="46"/>
      <c r="C57" s="47" t="str">
        <f>VLOOKUP('[1]男子の部'!$AG$27,'[1]男子の部'!$B$11:$J$37,3)</f>
        <v>（吉田　　潔）</v>
      </c>
      <c r="D57" s="48"/>
      <c r="E57" s="48"/>
      <c r="F57" s="70"/>
      <c r="G57" s="50">
        <f>'[1]男子の部'!AJ97</f>
        <v>21</v>
      </c>
      <c r="H57" s="51">
        <f>'[1]男子の部'!AL97</f>
        <v>0.01171296296296305</v>
      </c>
      <c r="I57" s="52"/>
      <c r="J57" s="53">
        <f>'[1]男子の部'!P97</f>
        <v>23</v>
      </c>
      <c r="K57" s="54">
        <f>'[1]男子の部'!R97</f>
        <v>0.018750000000000062</v>
      </c>
      <c r="L57" s="50">
        <f>'[1]男子の部'!AN97</f>
        <v>25</v>
      </c>
      <c r="M57" s="51">
        <f>'[1]男子の部'!AP97</f>
        <v>0.00704</v>
      </c>
      <c r="N57" s="52"/>
      <c r="O57" s="53">
        <f>'[1]男子の部'!T97</f>
        <v>23</v>
      </c>
      <c r="P57" s="54">
        <f>'[1]男子の部'!V97</f>
        <v>0.023043981481481544</v>
      </c>
      <c r="Q57" s="50">
        <f>'[1]男子の部'!AR97</f>
        <v>14</v>
      </c>
      <c r="R57" s="51">
        <f>'[1]男子の部'!AT97</f>
        <v>0.00429</v>
      </c>
      <c r="S57" s="52"/>
      <c r="T57" s="53">
        <f>'[1]男子の部'!X97</f>
        <v>23</v>
      </c>
      <c r="U57" s="54">
        <f>'[1]男子の部'!Z97</f>
        <v>0.029907407407407445</v>
      </c>
      <c r="V57" s="50">
        <f>'[1]男子の部'!AV97</f>
        <v>21</v>
      </c>
      <c r="W57" s="51">
        <f>'[1]男子の部'!AX97</f>
        <v>0.00686</v>
      </c>
      <c r="X57" s="52"/>
      <c r="Y57" s="53">
        <f>'[1]男子の部'!AB97</f>
        <v>22</v>
      </c>
      <c r="Z57" s="54">
        <f>'[1]男子の部'!AD97</f>
        <v>0.036724537037037104</v>
      </c>
      <c r="AA57" s="50">
        <f>'[1]男子の部'!AZ97</f>
        <v>12</v>
      </c>
      <c r="AB57" s="55">
        <f>'[1]男子の部'!BB97</f>
        <v>0.00682</v>
      </c>
      <c r="AC57" s="48"/>
      <c r="AD57" s="53">
        <f>'[1]男子の部'!AF97</f>
        <v>17</v>
      </c>
      <c r="AE57" s="54">
        <f>'[1]男子の部'!AH97</f>
        <v>0.045625</v>
      </c>
      <c r="AF57" s="50">
        <f>'[1]男子の部'!BD97</f>
        <v>7</v>
      </c>
      <c r="AG57" s="55">
        <f>'[1]男子の部'!BF97</f>
        <v>0.0089</v>
      </c>
      <c r="AH57" s="90">
        <f>AE57</f>
        <v>0.045625</v>
      </c>
    </row>
    <row r="58" spans="2:34" ht="4.5" customHeight="1">
      <c r="B58" s="57"/>
      <c r="C58" s="58"/>
      <c r="D58" s="59"/>
      <c r="E58" s="59"/>
      <c r="F58" s="71"/>
      <c r="G58" s="61"/>
      <c r="H58" s="62"/>
      <c r="I58" s="59"/>
      <c r="J58" s="63"/>
      <c r="K58" s="72"/>
      <c r="L58" s="61"/>
      <c r="M58" s="62"/>
      <c r="N58" s="59"/>
      <c r="O58" s="63"/>
      <c r="P58" s="72"/>
      <c r="Q58" s="61"/>
      <c r="R58" s="65"/>
      <c r="S58" s="59"/>
      <c r="T58" s="63"/>
      <c r="U58" s="72"/>
      <c r="V58" s="61"/>
      <c r="W58" s="65"/>
      <c r="X58" s="59"/>
      <c r="Y58" s="63"/>
      <c r="Z58" s="72"/>
      <c r="AA58" s="61"/>
      <c r="AB58" s="66"/>
      <c r="AC58" s="59"/>
      <c r="AD58" s="63"/>
      <c r="AE58" s="72"/>
      <c r="AF58" s="61"/>
      <c r="AG58" s="66"/>
      <c r="AH58" s="67"/>
    </row>
    <row r="59" spans="2:34" s="13" customFormat="1" ht="20.25" customHeight="1">
      <c r="B59" s="35">
        <v>18</v>
      </c>
      <c r="C59" s="36" t="str">
        <f>VLOOKUP('[1]男子の部'!$AG$28,'[1]男子の部'!$B$11:$J$37,2)</f>
        <v>八代二(八　代)</v>
      </c>
      <c r="D59" s="37"/>
      <c r="E59" s="37"/>
      <c r="F59" s="68" t="str">
        <f>VLOOKUP('[1]男子の部'!$AG$28,'[1]男子の部'!$B$11:$J$37,4)</f>
        <v>戸来　達宏③</v>
      </c>
      <c r="G59" s="39"/>
      <c r="H59" s="40"/>
      <c r="I59" s="37"/>
      <c r="J59" s="41"/>
      <c r="K59" s="68" t="str">
        <f>VLOOKUP('[1]男子の部'!$AG$28,'[1]男子の部'!$B$11:$J$37,5)</f>
        <v>山崎　奨悟③</v>
      </c>
      <c r="L59" s="39"/>
      <c r="M59" s="40"/>
      <c r="N59" s="37"/>
      <c r="O59" s="41"/>
      <c r="P59" s="68" t="str">
        <f>VLOOKUP('[1]男子の部'!$AG$28,'[1]男子の部'!$B$11:$J$37,6)</f>
        <v>本田　一輝③</v>
      </c>
      <c r="Q59" s="39"/>
      <c r="R59" s="42"/>
      <c r="S59" s="37"/>
      <c r="T59" s="41"/>
      <c r="U59" s="68" t="str">
        <f>VLOOKUP('[1]男子の部'!$AG$28,'[1]男子の部'!$B$11:$J$37,7)</f>
        <v>林田　真幸①</v>
      </c>
      <c r="V59" s="39"/>
      <c r="W59" s="42"/>
      <c r="X59" s="37"/>
      <c r="Y59" s="41"/>
      <c r="Z59" s="68" t="str">
        <f>VLOOKUP('[1]男子の部'!$AG$28,'[1]男子の部'!$B$11:$J$37,8)</f>
        <v>園田　尚幸③</v>
      </c>
      <c r="AA59" s="39"/>
      <c r="AB59" s="43"/>
      <c r="AC59" s="37"/>
      <c r="AD59" s="41"/>
      <c r="AE59" s="68" t="str">
        <f>VLOOKUP('[1]男子の部'!$AG$28,'[1]男子の部'!$B$11:$J$37,9)</f>
        <v>今泉　志朗③</v>
      </c>
      <c r="AF59" s="39"/>
      <c r="AG59" s="43"/>
      <c r="AH59" s="44"/>
    </row>
    <row r="60" spans="2:34" s="45" customFormat="1" ht="12.75" customHeight="1">
      <c r="B60" s="46"/>
      <c r="C60" s="47" t="str">
        <f>VLOOKUP('[1]男子の部'!$AG$28,'[1]男子の部'!$B$11:$J$37,3)</f>
        <v>（吉崎　孝明）</v>
      </c>
      <c r="D60" s="48"/>
      <c r="E60" s="48"/>
      <c r="F60" s="70"/>
      <c r="G60" s="50">
        <f>'[1]男子の部'!AJ98</f>
        <v>22</v>
      </c>
      <c r="H60" s="51">
        <f>'[1]男子の部'!AL98</f>
        <v>0.011875000000000087</v>
      </c>
      <c r="I60" s="52"/>
      <c r="J60" s="53">
        <f>'[1]男子の部'!P98</f>
        <v>20</v>
      </c>
      <c r="K60" s="54">
        <f>'[1]男子の部'!R98</f>
        <v>0.018541666666666727</v>
      </c>
      <c r="L60" s="50">
        <f>'[1]男子の部'!AN98</f>
        <v>13</v>
      </c>
      <c r="M60" s="51">
        <f>'[1]男子の部'!AP98</f>
        <v>0.00667</v>
      </c>
      <c r="N60" s="52"/>
      <c r="O60" s="53">
        <f>'[1]男子の部'!T98</f>
        <v>22</v>
      </c>
      <c r="P60" s="54">
        <f>'[1]男子の部'!V98</f>
        <v>0.022881944444444503</v>
      </c>
      <c r="Q60" s="50">
        <f>'[1]男子の部'!AR98</f>
        <v>18</v>
      </c>
      <c r="R60" s="51">
        <f>'[1]男子の部'!AT98</f>
        <v>0.00434</v>
      </c>
      <c r="S60" s="52"/>
      <c r="T60" s="53">
        <f>'[1]男子の部'!X98</f>
        <v>20</v>
      </c>
      <c r="U60" s="54">
        <f>'[1]男子の部'!Z98</f>
        <v>0.02960648148148152</v>
      </c>
      <c r="V60" s="50">
        <f>'[1]男子の部'!AV98</f>
        <v>13</v>
      </c>
      <c r="W60" s="51">
        <f>'[1]男子の部'!AX98</f>
        <v>0.00672</v>
      </c>
      <c r="X60" s="52"/>
      <c r="Y60" s="53">
        <f>'[1]男子の部'!AB98</f>
        <v>16</v>
      </c>
      <c r="Z60" s="54">
        <f>'[1]男子の部'!AD98</f>
        <v>0.03629629629629637</v>
      </c>
      <c r="AA60" s="50">
        <f>'[1]男子の部'!AZ98</f>
        <v>4</v>
      </c>
      <c r="AB60" s="55">
        <f>'[1]男子の部'!BB98</f>
        <v>0.00669</v>
      </c>
      <c r="AC60" s="48"/>
      <c r="AD60" s="53">
        <f>'[1]男子の部'!AF98</f>
        <v>18</v>
      </c>
      <c r="AE60" s="54">
        <f>'[1]男子の部'!AH98</f>
        <v>0.04569444444444446</v>
      </c>
      <c r="AF60" s="50">
        <f>'[1]男子の部'!BD98</f>
        <v>23</v>
      </c>
      <c r="AG60" s="55">
        <f>'[1]男子の部'!BF98</f>
        <v>0.0094</v>
      </c>
      <c r="AH60" s="90">
        <f>AE60</f>
        <v>0.04569444444444446</v>
      </c>
    </row>
    <row r="61" spans="2:34" ht="4.5" customHeight="1">
      <c r="B61" s="57"/>
      <c r="C61" s="58"/>
      <c r="D61" s="59"/>
      <c r="E61" s="59"/>
      <c r="F61" s="71"/>
      <c r="G61" s="61"/>
      <c r="H61" s="62"/>
      <c r="I61" s="59"/>
      <c r="J61" s="63"/>
      <c r="K61" s="72"/>
      <c r="L61" s="61"/>
      <c r="M61" s="62"/>
      <c r="N61" s="59"/>
      <c r="O61" s="63"/>
      <c r="P61" s="72"/>
      <c r="Q61" s="61"/>
      <c r="R61" s="65"/>
      <c r="S61" s="59"/>
      <c r="T61" s="63"/>
      <c r="U61" s="72"/>
      <c r="V61" s="61"/>
      <c r="W61" s="65"/>
      <c r="X61" s="59"/>
      <c r="Y61" s="63"/>
      <c r="Z61" s="72"/>
      <c r="AA61" s="61"/>
      <c r="AB61" s="66"/>
      <c r="AC61" s="59"/>
      <c r="AD61" s="63"/>
      <c r="AE61" s="72"/>
      <c r="AF61" s="61"/>
      <c r="AG61" s="66"/>
      <c r="AH61" s="67"/>
    </row>
    <row r="62" spans="2:34" s="13" customFormat="1" ht="20.25" customHeight="1">
      <c r="B62" s="35">
        <v>19</v>
      </c>
      <c r="C62" s="36" t="str">
        <f>VLOOKUP('[1]男子の部'!$AG$29,'[1]男子の部'!$B$11:$J$37,2)</f>
        <v>鹿　本(鹿本郡市)</v>
      </c>
      <c r="D62" s="37"/>
      <c r="E62" s="37"/>
      <c r="F62" s="68" t="str">
        <f>VLOOKUP('[1]男子の部'!$AG$29,'[1]男子の部'!$B$11:$J$37,4)</f>
        <v>前田　顕至③</v>
      </c>
      <c r="G62" s="39"/>
      <c r="H62" s="40"/>
      <c r="I62" s="37"/>
      <c r="J62" s="41"/>
      <c r="K62" s="68" t="str">
        <f>VLOOKUP('[1]男子の部'!$AG$29,'[1]男子の部'!$B$11:$J$37,5)</f>
        <v>佐藤　瑞記③</v>
      </c>
      <c r="L62" s="39"/>
      <c r="M62" s="40"/>
      <c r="N62" s="37"/>
      <c r="O62" s="41"/>
      <c r="P62" s="68" t="str">
        <f>VLOOKUP('[1]男子の部'!$AG$29,'[1]男子の部'!$B$11:$J$37,6)</f>
        <v>村上英司郎③</v>
      </c>
      <c r="Q62" s="39"/>
      <c r="R62" s="42"/>
      <c r="S62" s="37"/>
      <c r="T62" s="41"/>
      <c r="U62" s="68" t="str">
        <f>VLOOKUP('[1]男子の部'!$AG$29,'[1]男子の部'!$B$11:$J$37,7)</f>
        <v>中山　健太③</v>
      </c>
      <c r="V62" s="39"/>
      <c r="W62" s="42"/>
      <c r="X62" s="37"/>
      <c r="Y62" s="41"/>
      <c r="Z62" s="68" t="str">
        <f>VLOOKUP('[1]男子の部'!$AG$29,'[1]男子の部'!$B$11:$J$37,8)</f>
        <v>森川　惇史②</v>
      </c>
      <c r="AA62" s="39"/>
      <c r="AB62" s="43"/>
      <c r="AC62" s="37"/>
      <c r="AD62" s="41"/>
      <c r="AE62" s="68" t="str">
        <f>VLOOKUP('[1]男子の部'!$AG$29,'[1]男子の部'!$B$11:$J$37,9)</f>
        <v>齋藤　英紀③</v>
      </c>
      <c r="AF62" s="39"/>
      <c r="AG62" s="43"/>
      <c r="AH62" s="44"/>
    </row>
    <row r="63" spans="2:34" s="45" customFormat="1" ht="12.75" customHeight="1">
      <c r="B63" s="46"/>
      <c r="C63" s="47" t="str">
        <f>VLOOKUP('[1]男子の部'!$AG$29,'[1]男子の部'!$B$11:$J$37,3)</f>
        <v>（林田　浩昭）</v>
      </c>
      <c r="D63" s="48"/>
      <c r="E63" s="48"/>
      <c r="F63" s="70"/>
      <c r="G63" s="50">
        <f>'[1]男子の部'!AJ99</f>
        <v>15</v>
      </c>
      <c r="H63" s="51">
        <f>'[1]男子の部'!AL99</f>
        <v>0.011365740740740827</v>
      </c>
      <c r="I63" s="52"/>
      <c r="J63" s="53">
        <f>'[1]男子の部'!P99</f>
        <v>16</v>
      </c>
      <c r="K63" s="54">
        <f>'[1]男子の部'!R99</f>
        <v>0.01812500000000006</v>
      </c>
      <c r="L63" s="50">
        <f>'[1]男子の部'!AN99</f>
        <v>18</v>
      </c>
      <c r="M63" s="51">
        <f>'[1]男子の部'!AP99</f>
        <v>0.00676</v>
      </c>
      <c r="N63" s="52"/>
      <c r="O63" s="53">
        <f>'[1]男子の部'!T99</f>
        <v>16</v>
      </c>
      <c r="P63" s="54">
        <f>'[1]男子の部'!V99</f>
        <v>0.02252314814814821</v>
      </c>
      <c r="Q63" s="50">
        <f>'[1]男子の部'!AR99</f>
        <v>20</v>
      </c>
      <c r="R63" s="51">
        <f>'[1]男子の部'!AT99</f>
        <v>0.0044</v>
      </c>
      <c r="S63" s="52"/>
      <c r="T63" s="53">
        <f>'[1]男子の部'!X99</f>
        <v>16</v>
      </c>
      <c r="U63" s="54">
        <f>'[1]男子の部'!Z99</f>
        <v>0.02930555555555559</v>
      </c>
      <c r="V63" s="50">
        <f>'[1]男子の部'!AV99</f>
        <v>16</v>
      </c>
      <c r="W63" s="51">
        <f>'[1]男子の部'!AX99</f>
        <v>0.00678</v>
      </c>
      <c r="X63" s="52"/>
      <c r="Y63" s="53">
        <f>'[1]男子の部'!AB99</f>
        <v>17</v>
      </c>
      <c r="Z63" s="54">
        <f>'[1]男子の部'!AD99</f>
        <v>0.036307870370370435</v>
      </c>
      <c r="AA63" s="50">
        <f>'[1]男子の部'!AZ99</f>
        <v>20</v>
      </c>
      <c r="AB63" s="55">
        <f>'[1]男子の部'!BB99</f>
        <v>0.007</v>
      </c>
      <c r="AC63" s="48"/>
      <c r="AD63" s="53">
        <f>'[1]男子の部'!AF99</f>
        <v>19</v>
      </c>
      <c r="AE63" s="54">
        <f>'[1]男子の部'!AH99</f>
        <v>0.045706018518518535</v>
      </c>
      <c r="AF63" s="50">
        <f>'[1]男子の部'!BD99</f>
        <v>23</v>
      </c>
      <c r="AG63" s="55">
        <f>'[1]男子の部'!BF99</f>
        <v>0.0094</v>
      </c>
      <c r="AH63" s="90">
        <f>AE63</f>
        <v>0.045706018518518535</v>
      </c>
    </row>
    <row r="64" spans="2:34" ht="4.5" customHeight="1">
      <c r="B64" s="57"/>
      <c r="C64" s="58"/>
      <c r="D64" s="59"/>
      <c r="E64" s="59"/>
      <c r="F64" s="71"/>
      <c r="G64" s="61"/>
      <c r="H64" s="62"/>
      <c r="I64" s="59"/>
      <c r="J64" s="63"/>
      <c r="K64" s="72"/>
      <c r="L64" s="61"/>
      <c r="M64" s="62"/>
      <c r="N64" s="59"/>
      <c r="O64" s="63"/>
      <c r="P64" s="72"/>
      <c r="Q64" s="61"/>
      <c r="R64" s="65"/>
      <c r="S64" s="59"/>
      <c r="T64" s="63"/>
      <c r="U64" s="72"/>
      <c r="V64" s="61"/>
      <c r="W64" s="65"/>
      <c r="X64" s="59"/>
      <c r="Y64" s="63"/>
      <c r="Z64" s="72"/>
      <c r="AA64" s="61"/>
      <c r="AB64" s="66"/>
      <c r="AC64" s="59"/>
      <c r="AD64" s="63"/>
      <c r="AE64" s="72"/>
      <c r="AF64" s="61"/>
      <c r="AG64" s="66"/>
      <c r="AH64" s="67"/>
    </row>
    <row r="65" spans="2:34" s="13" customFormat="1" ht="20.25" customHeight="1">
      <c r="B65" s="35">
        <v>20</v>
      </c>
      <c r="C65" s="36" t="str">
        <f>VLOOKUP('[1]男子の部'!$AG$30,'[1]男子の部'!$B$11:$J$37,2)</f>
        <v>北　部(熊本市)</v>
      </c>
      <c r="D65" s="37"/>
      <c r="E65" s="37"/>
      <c r="F65" s="68" t="str">
        <f>VLOOKUP('[1]男子の部'!$AG$30,'[1]男子の部'!$B$11:$J$37,4)</f>
        <v>岡本　智隼③</v>
      </c>
      <c r="G65" s="39"/>
      <c r="H65" s="40"/>
      <c r="I65" s="37"/>
      <c r="J65" s="41"/>
      <c r="K65" s="68" t="str">
        <f>VLOOKUP('[1]男子の部'!$AG$30,'[1]男子の部'!$B$11:$J$37,5)</f>
        <v>上村　　薫③</v>
      </c>
      <c r="L65" s="39"/>
      <c r="M65" s="40"/>
      <c r="N65" s="37"/>
      <c r="O65" s="41"/>
      <c r="P65" s="68" t="str">
        <f>VLOOKUP('[1]男子の部'!$AG$30,'[1]男子の部'!$B$11:$J$37,6)</f>
        <v>松本  卓也②</v>
      </c>
      <c r="Q65" s="39"/>
      <c r="R65" s="42"/>
      <c r="S65" s="37"/>
      <c r="T65" s="41"/>
      <c r="U65" s="68" t="str">
        <f>VLOOKUP('[1]男子の部'!$AG$30,'[1]男子の部'!$B$11:$J$37,7)</f>
        <v>溝添  信吾③</v>
      </c>
      <c r="V65" s="39"/>
      <c r="W65" s="42"/>
      <c r="X65" s="37"/>
      <c r="Y65" s="41"/>
      <c r="Z65" s="68" t="str">
        <f>VLOOKUP('[1]男子の部'!$AG$30,'[1]男子の部'!$B$11:$J$37,8)</f>
        <v>十島 　 皓③</v>
      </c>
      <c r="AA65" s="39"/>
      <c r="AB65" s="43"/>
      <c r="AC65" s="37"/>
      <c r="AD65" s="41"/>
      <c r="AE65" s="68" t="str">
        <f>VLOOKUP('[1]男子の部'!$AG$30,'[1]男子の部'!$B$11:$J$37,9)</f>
        <v>西本  千裕③</v>
      </c>
      <c r="AF65" s="39"/>
      <c r="AG65" s="43"/>
      <c r="AH65" s="44"/>
    </row>
    <row r="66" spans="2:34" s="45" customFormat="1" ht="12.75" customHeight="1">
      <c r="B66" s="46"/>
      <c r="C66" s="47" t="str">
        <f>VLOOKUP('[1]男子の部'!$AG$30,'[1]男子の部'!$B$11:$J$37,3)</f>
        <v>（清水　雅美）</v>
      </c>
      <c r="D66" s="48"/>
      <c r="E66" s="48"/>
      <c r="F66" s="70"/>
      <c r="G66" s="50">
        <f>'[1]男子の部'!AJ100</f>
        <v>11</v>
      </c>
      <c r="H66" s="51">
        <f>'[1]男子の部'!AL100</f>
        <v>0.011215277777777864</v>
      </c>
      <c r="I66" s="52"/>
      <c r="J66" s="53">
        <f>'[1]男子の部'!P100</f>
        <v>12</v>
      </c>
      <c r="K66" s="54">
        <f>'[1]男子の部'!R100</f>
        <v>0.017905092592592653</v>
      </c>
      <c r="L66" s="50">
        <f>'[1]男子の部'!AN100</f>
        <v>15</v>
      </c>
      <c r="M66" s="51">
        <f>'[1]男子の部'!AP100</f>
        <v>0.00669</v>
      </c>
      <c r="N66" s="52"/>
      <c r="O66" s="53">
        <f>'[1]男子の部'!T100</f>
        <v>14</v>
      </c>
      <c r="P66" s="54">
        <f>'[1]男子の部'!V100</f>
        <v>0.022372685185185245</v>
      </c>
      <c r="Q66" s="50">
        <f>'[1]男子の部'!AR100</f>
        <v>26</v>
      </c>
      <c r="R66" s="51">
        <f>'[1]男子の部'!AT100</f>
        <v>0.00447</v>
      </c>
      <c r="S66" s="52"/>
      <c r="T66" s="53">
        <f>'[1]男子の部'!X100</f>
        <v>15</v>
      </c>
      <c r="U66" s="54">
        <f>'[1]男子の部'!Z100</f>
        <v>0.029293981481481518</v>
      </c>
      <c r="V66" s="50">
        <f>'[1]男子の部'!AV100</f>
        <v>22</v>
      </c>
      <c r="W66" s="51">
        <f>'[1]男子の部'!AX100</f>
        <v>0.00692</v>
      </c>
      <c r="X66" s="52"/>
      <c r="Y66" s="53">
        <f>'[1]男子の部'!AB100</f>
        <v>21</v>
      </c>
      <c r="Z66" s="54">
        <f>'[1]男子の部'!AD100</f>
        <v>0.036724537037037104</v>
      </c>
      <c r="AA66" s="50">
        <f>'[1]男子の部'!AZ100</f>
        <v>27</v>
      </c>
      <c r="AB66" s="55">
        <f>'[1]男子の部'!BB100</f>
        <v>0.00743</v>
      </c>
      <c r="AC66" s="48"/>
      <c r="AD66" s="53">
        <f>'[1]男子の部'!AF100</f>
        <v>20</v>
      </c>
      <c r="AE66" s="54">
        <f>'[1]男子の部'!AH100</f>
        <v>0.04572916666666668</v>
      </c>
      <c r="AF66" s="50">
        <f>'[1]男子の部'!BD100</f>
        <v>11</v>
      </c>
      <c r="AG66" s="55">
        <f>'[1]男子の部'!BF100</f>
        <v>0.009</v>
      </c>
      <c r="AH66" s="90">
        <f>AE66</f>
        <v>0.04572916666666668</v>
      </c>
    </row>
    <row r="67" spans="2:34" ht="4.5" customHeight="1">
      <c r="B67" s="57"/>
      <c r="C67" s="58"/>
      <c r="D67" s="59"/>
      <c r="E67" s="59"/>
      <c r="F67" s="71"/>
      <c r="G67" s="61"/>
      <c r="H67" s="62"/>
      <c r="I67" s="59"/>
      <c r="J67" s="63"/>
      <c r="K67" s="72"/>
      <c r="L67" s="61"/>
      <c r="M67" s="62"/>
      <c r="N67" s="59"/>
      <c r="O67" s="63"/>
      <c r="P67" s="72"/>
      <c r="Q67" s="61"/>
      <c r="R67" s="65"/>
      <c r="S67" s="59"/>
      <c r="T67" s="63"/>
      <c r="U67" s="72"/>
      <c r="V67" s="61"/>
      <c r="W67" s="65"/>
      <c r="X67" s="59"/>
      <c r="Y67" s="63"/>
      <c r="Z67" s="72"/>
      <c r="AA67" s="61"/>
      <c r="AB67" s="66"/>
      <c r="AC67" s="59"/>
      <c r="AD67" s="63"/>
      <c r="AE67" s="72"/>
      <c r="AF67" s="61"/>
      <c r="AG67" s="66"/>
      <c r="AH67" s="67"/>
    </row>
    <row r="68" spans="2:34" s="13" customFormat="1" ht="20.25" customHeight="1">
      <c r="B68" s="35">
        <v>21</v>
      </c>
      <c r="C68" s="36" t="str">
        <f>VLOOKUP('[1]男子の部'!$AG$31,'[1]男子の部'!$B$11:$J$37,2)</f>
        <v>湯　浦(芦北水俣)</v>
      </c>
      <c r="D68" s="37"/>
      <c r="E68" s="37"/>
      <c r="F68" s="68" t="str">
        <f>VLOOKUP('[1]男子の部'!$AG$31,'[1]男子の部'!$B$11:$J$37,4)</f>
        <v>井川　宏紀②</v>
      </c>
      <c r="G68" s="39"/>
      <c r="H68" s="40"/>
      <c r="I68" s="37"/>
      <c r="J68" s="41"/>
      <c r="K68" s="68" t="str">
        <f>VLOOKUP('[1]男子の部'!$AG$31,'[1]男子の部'!$B$11:$J$37,5)</f>
        <v>川口　善盛③</v>
      </c>
      <c r="L68" s="39"/>
      <c r="M68" s="40"/>
      <c r="N68" s="37"/>
      <c r="O68" s="41"/>
      <c r="P68" s="68" t="str">
        <f>VLOOKUP('[1]男子の部'!$AG$31,'[1]男子の部'!$B$11:$J$37,6)</f>
        <v>岩間　遼祐③</v>
      </c>
      <c r="Q68" s="39"/>
      <c r="R68" s="42"/>
      <c r="S68" s="37"/>
      <c r="T68" s="41"/>
      <c r="U68" s="68" t="str">
        <f>VLOOKUP('[1]男子の部'!$AG$31,'[1]男子の部'!$B$11:$J$37,7)</f>
        <v>緒方　翔吾③</v>
      </c>
      <c r="V68" s="39"/>
      <c r="W68" s="42"/>
      <c r="X68" s="37"/>
      <c r="Y68" s="41"/>
      <c r="Z68" s="68" t="str">
        <f>VLOOKUP('[1]男子の部'!$AG$31,'[1]男子の部'!$B$11:$J$37,8)</f>
        <v>中村　大輔③</v>
      </c>
      <c r="AA68" s="39"/>
      <c r="AB68" s="43"/>
      <c r="AC68" s="37"/>
      <c r="AD68" s="41"/>
      <c r="AE68" s="68" t="str">
        <f>VLOOKUP('[1]男子の部'!$AG$31,'[1]男子の部'!$B$11:$J$37,9)</f>
        <v>福田　雅弥③</v>
      </c>
      <c r="AF68" s="39"/>
      <c r="AG68" s="43"/>
      <c r="AH68" s="44"/>
    </row>
    <row r="69" spans="2:34" s="45" customFormat="1" ht="12.75" customHeight="1">
      <c r="B69" s="46"/>
      <c r="C69" s="47" t="str">
        <f>VLOOKUP('[1]男子の部'!$AG$31,'[1]男子の部'!$B$11:$J$37,3)</f>
        <v>（若山　竜介）</v>
      </c>
      <c r="D69" s="48"/>
      <c r="E69" s="48"/>
      <c r="F69" s="70"/>
      <c r="G69" s="50">
        <f>'[1]男子の部'!AJ101</f>
        <v>16</v>
      </c>
      <c r="H69" s="51">
        <f>'[1]男子の部'!AL101</f>
        <v>0.0113773148148149</v>
      </c>
      <c r="I69" s="52"/>
      <c r="J69" s="53">
        <f>'[1]男子の部'!P101</f>
        <v>17</v>
      </c>
      <c r="K69" s="54">
        <f>'[1]男子の部'!R101</f>
        <v>0.018240740740740804</v>
      </c>
      <c r="L69" s="50">
        <f>'[1]男子の部'!AN101</f>
        <v>21</v>
      </c>
      <c r="M69" s="51">
        <f>'[1]男子の部'!AP101</f>
        <v>0.00686</v>
      </c>
      <c r="N69" s="52"/>
      <c r="O69" s="53">
        <f>'[1]男子の部'!T101</f>
        <v>18</v>
      </c>
      <c r="P69" s="54">
        <f>'[1]男子の部'!V101</f>
        <v>0.0226620370370371</v>
      </c>
      <c r="Q69" s="50">
        <f>'[1]男子の部'!AR101</f>
        <v>22</v>
      </c>
      <c r="R69" s="51">
        <f>'[1]男子の部'!AT101</f>
        <v>0.00442</v>
      </c>
      <c r="S69" s="52"/>
      <c r="T69" s="53">
        <f>'[1]男子の部'!X101</f>
        <v>18</v>
      </c>
      <c r="U69" s="54">
        <f>'[1]男子の部'!Z101</f>
        <v>0.02935185185185189</v>
      </c>
      <c r="V69" s="50">
        <f>'[1]男子の部'!AV101</f>
        <v>10</v>
      </c>
      <c r="W69" s="51">
        <f>'[1]男子の部'!AX101</f>
        <v>0.00669</v>
      </c>
      <c r="X69" s="52"/>
      <c r="Y69" s="53">
        <f>'[1]男子の部'!AB101</f>
        <v>18</v>
      </c>
      <c r="Z69" s="54">
        <f>'[1]男子の部'!AD101</f>
        <v>0.03643518518518525</v>
      </c>
      <c r="AA69" s="50">
        <f>'[1]男子の部'!AZ101</f>
        <v>23</v>
      </c>
      <c r="AB69" s="55">
        <f>'[1]男子の部'!BB101</f>
        <v>0.00708</v>
      </c>
      <c r="AC69" s="48"/>
      <c r="AD69" s="53">
        <f>'[1]男子の部'!AF101</f>
        <v>21</v>
      </c>
      <c r="AE69" s="54">
        <f>'[1]男子の部'!AH101</f>
        <v>0.045844907407407424</v>
      </c>
      <c r="AF69" s="50">
        <f>'[1]男子の部'!BD101</f>
        <v>25</v>
      </c>
      <c r="AG69" s="55">
        <f>'[1]男子の部'!BF101</f>
        <v>0.00941</v>
      </c>
      <c r="AH69" s="90">
        <f>AE69</f>
        <v>0.045844907407407424</v>
      </c>
    </row>
    <row r="70" spans="2:34" ht="4.5" customHeight="1">
      <c r="B70" s="57"/>
      <c r="C70" s="58"/>
      <c r="D70" s="59"/>
      <c r="E70" s="59"/>
      <c r="F70" s="71"/>
      <c r="G70" s="61"/>
      <c r="H70" s="62"/>
      <c r="I70" s="59"/>
      <c r="J70" s="63"/>
      <c r="K70" s="72"/>
      <c r="L70" s="61"/>
      <c r="M70" s="62"/>
      <c r="N70" s="59"/>
      <c r="O70" s="63"/>
      <c r="P70" s="72"/>
      <c r="Q70" s="61"/>
      <c r="R70" s="65"/>
      <c r="S70" s="59"/>
      <c r="T70" s="63"/>
      <c r="U70" s="72"/>
      <c r="V70" s="61"/>
      <c r="W70" s="65"/>
      <c r="X70" s="59"/>
      <c r="Y70" s="63"/>
      <c r="Z70" s="72"/>
      <c r="AA70" s="61"/>
      <c r="AB70" s="66"/>
      <c r="AC70" s="59"/>
      <c r="AD70" s="63"/>
      <c r="AE70" s="72"/>
      <c r="AF70" s="61"/>
      <c r="AG70" s="66"/>
      <c r="AH70" s="67"/>
    </row>
    <row r="71" spans="2:34" s="13" customFormat="1" ht="20.25" customHeight="1">
      <c r="B71" s="35">
        <v>22</v>
      </c>
      <c r="C71" s="36" t="str">
        <f>VLOOKUP('[1]男子の部'!$AG$32,'[1]男子の部'!$B$11:$J$37,2)</f>
        <v>高　森(阿蘇郡市)</v>
      </c>
      <c r="D71" s="37"/>
      <c r="E71" s="37"/>
      <c r="F71" s="68" t="str">
        <f>VLOOKUP('[1]男子の部'!$AG$32,'[1]男子の部'!$B$11:$J$37,4)</f>
        <v>後藤　貴寛③</v>
      </c>
      <c r="G71" s="39"/>
      <c r="H71" s="40"/>
      <c r="I71" s="37"/>
      <c r="J71" s="41"/>
      <c r="K71" s="68" t="str">
        <f>VLOOKUP('[1]男子の部'!$AG$32,'[1]男子の部'!$B$11:$J$37,5)</f>
        <v>三森隆太郎③</v>
      </c>
      <c r="L71" s="39"/>
      <c r="M71" s="40"/>
      <c r="N71" s="37"/>
      <c r="O71" s="41"/>
      <c r="P71" s="68" t="str">
        <f>VLOOKUP('[1]男子の部'!$AG$32,'[1]男子の部'!$B$11:$J$37,6)</f>
        <v>相馬　  豪③</v>
      </c>
      <c r="Q71" s="39"/>
      <c r="R71" s="42"/>
      <c r="S71" s="37"/>
      <c r="T71" s="41"/>
      <c r="U71" s="68" t="str">
        <f>VLOOKUP('[1]男子の部'!$AG$32,'[1]男子の部'!$B$11:$J$37,7)</f>
        <v>阿南　良樹③</v>
      </c>
      <c r="V71" s="39"/>
      <c r="W71" s="42"/>
      <c r="X71" s="37"/>
      <c r="Y71" s="41"/>
      <c r="Z71" s="68" t="str">
        <f>VLOOKUP('[1]男子の部'!$AG$32,'[1]男子の部'!$B$11:$J$37,8)</f>
        <v>永田　悠飛③</v>
      </c>
      <c r="AA71" s="39"/>
      <c r="AB71" s="43"/>
      <c r="AC71" s="37"/>
      <c r="AD71" s="41"/>
      <c r="AE71" s="68" t="str">
        <f>VLOOKUP('[1]男子の部'!$AG$32,'[1]男子の部'!$B$11:$J$37,9)</f>
        <v>佐伯　栄宙③</v>
      </c>
      <c r="AF71" s="39"/>
      <c r="AG71" s="43"/>
      <c r="AH71" s="44"/>
    </row>
    <row r="72" spans="2:34" s="45" customFormat="1" ht="12.75" customHeight="1">
      <c r="B72" s="46"/>
      <c r="C72" s="47" t="str">
        <f>VLOOKUP('[1]男子の部'!$AG$32,'[1]男子の部'!$B$11:$J$37,3)</f>
        <v>（志賀　貴文）</v>
      </c>
      <c r="D72" s="48"/>
      <c r="E72" s="48"/>
      <c r="F72" s="70"/>
      <c r="G72" s="50">
        <f>'[1]男子の部'!AJ102</f>
        <v>27</v>
      </c>
      <c r="H72" s="51">
        <f>'[1]男子の部'!AL102</f>
        <v>0.01214120370370379</v>
      </c>
      <c r="I72" s="52"/>
      <c r="J72" s="53">
        <f>'[1]男子の部'!P102</f>
        <v>26</v>
      </c>
      <c r="K72" s="54">
        <f>'[1]男子の部'!R102</f>
        <v>0.018935185185185246</v>
      </c>
      <c r="L72" s="50">
        <f>'[1]男子の部'!AN102</f>
        <v>19</v>
      </c>
      <c r="M72" s="51">
        <f>'[1]男子の部'!AP102</f>
        <v>0.00679</v>
      </c>
      <c r="N72" s="52"/>
      <c r="O72" s="53">
        <f>'[1]男子の部'!T102</f>
        <v>24</v>
      </c>
      <c r="P72" s="54">
        <f>'[1]男子の部'!V102</f>
        <v>0.023275462962963026</v>
      </c>
      <c r="Q72" s="50">
        <f>'[1]男子の部'!AR102</f>
        <v>18</v>
      </c>
      <c r="R72" s="51">
        <f>'[1]男子の部'!AT102</f>
        <v>0.00434</v>
      </c>
      <c r="S72" s="52"/>
      <c r="T72" s="53">
        <f>'[1]男子の部'!X102</f>
        <v>24</v>
      </c>
      <c r="U72" s="54">
        <f>'[1]男子の部'!Z102</f>
        <v>0.029930555555555592</v>
      </c>
      <c r="V72" s="50">
        <f>'[1]男子の部'!AV102</f>
        <v>6</v>
      </c>
      <c r="W72" s="51">
        <f>'[1]男子の部'!AX102</f>
        <v>0.00666</v>
      </c>
      <c r="X72" s="52"/>
      <c r="Y72" s="53">
        <f>'[1]男子の部'!AB102</f>
        <v>23</v>
      </c>
      <c r="Z72" s="54">
        <f>'[1]男子の部'!AD102</f>
        <v>0.03680555555555562</v>
      </c>
      <c r="AA72" s="50">
        <f>'[1]男子の部'!AZ102</f>
        <v>15</v>
      </c>
      <c r="AB72" s="55">
        <f>'[1]男子の部'!BB102</f>
        <v>0.00688</v>
      </c>
      <c r="AC72" s="48"/>
      <c r="AD72" s="53">
        <f>'[1]男子の部'!AF102</f>
        <v>22</v>
      </c>
      <c r="AE72" s="54">
        <f>'[1]男子の部'!AH102</f>
        <v>0.04591435185185187</v>
      </c>
      <c r="AF72" s="50">
        <f>'[1]男子の部'!BD102</f>
        <v>17</v>
      </c>
      <c r="AG72" s="55">
        <f>'[1]男子の部'!BF102</f>
        <v>0.00911</v>
      </c>
      <c r="AH72" s="90">
        <f>AE72</f>
        <v>0.04591435185185187</v>
      </c>
    </row>
    <row r="73" spans="2:34" ht="4.5" customHeight="1">
      <c r="B73" s="57"/>
      <c r="C73" s="58"/>
      <c r="D73" s="59"/>
      <c r="E73" s="59"/>
      <c r="F73" s="71"/>
      <c r="G73" s="61"/>
      <c r="H73" s="62"/>
      <c r="I73" s="59"/>
      <c r="J73" s="63"/>
      <c r="K73" s="72"/>
      <c r="L73" s="61"/>
      <c r="M73" s="62"/>
      <c r="N73" s="59"/>
      <c r="O73" s="63"/>
      <c r="P73" s="72"/>
      <c r="Q73" s="61"/>
      <c r="R73" s="65"/>
      <c r="S73" s="59"/>
      <c r="T73" s="63"/>
      <c r="U73" s="72"/>
      <c r="V73" s="61"/>
      <c r="W73" s="65"/>
      <c r="X73" s="59"/>
      <c r="Y73" s="63"/>
      <c r="Z73" s="72"/>
      <c r="AA73" s="61"/>
      <c r="AB73" s="66"/>
      <c r="AC73" s="59"/>
      <c r="AD73" s="63"/>
      <c r="AE73" s="72"/>
      <c r="AF73" s="61"/>
      <c r="AG73" s="66"/>
      <c r="AH73" s="67"/>
    </row>
    <row r="74" spans="2:34" s="13" customFormat="1" ht="20.25" customHeight="1">
      <c r="B74" s="35">
        <v>23</v>
      </c>
      <c r="C74" s="36" t="str">
        <f>VLOOKUP('[1]男子の部'!$AG$33,'[1]男子の部'!$B$11:$J$37,2)</f>
        <v>三加和(玉名郡市)</v>
      </c>
      <c r="D74" s="37"/>
      <c r="E74" s="37"/>
      <c r="F74" s="68" t="str">
        <f>VLOOKUP('[1]男子の部'!$AG$33,'[1]男子の部'!$B$11:$J$37,4)</f>
        <v>靏　　彰吾③</v>
      </c>
      <c r="G74" s="39"/>
      <c r="H74" s="40"/>
      <c r="I74" s="37"/>
      <c r="J74" s="41"/>
      <c r="K74" s="68" t="str">
        <f>VLOOKUP('[1]男子の部'!$AG$33,'[1]男子の部'!$B$11:$J$37,5)</f>
        <v>牛島　章磨③</v>
      </c>
      <c r="L74" s="39"/>
      <c r="M74" s="40"/>
      <c r="N74" s="37"/>
      <c r="O74" s="41"/>
      <c r="P74" s="68" t="str">
        <f>VLOOKUP('[1]男子の部'!$AG$33,'[1]男子の部'!$B$11:$J$37,6)</f>
        <v>古閑原伸太郎①</v>
      </c>
      <c r="Q74" s="39"/>
      <c r="R74" s="42"/>
      <c r="S74" s="37"/>
      <c r="T74" s="41"/>
      <c r="U74" s="68" t="str">
        <f>VLOOKUP('[1]男子の部'!$AG$33,'[1]男子の部'!$B$11:$J$37,7)</f>
        <v>平　　　蓮③</v>
      </c>
      <c r="V74" s="39"/>
      <c r="W74" s="42"/>
      <c r="X74" s="37"/>
      <c r="Y74" s="41"/>
      <c r="Z74" s="68" t="str">
        <f>VLOOKUP('[1]男子の部'!$AG$33,'[1]男子の部'!$B$11:$J$37,8)</f>
        <v>牛島　　裕③</v>
      </c>
      <c r="AA74" s="39"/>
      <c r="AB74" s="43"/>
      <c r="AC74" s="37"/>
      <c r="AD74" s="41"/>
      <c r="AE74" s="68" t="str">
        <f>VLOOKUP('[1]男子の部'!$AG$33,'[1]男子の部'!$B$11:$J$37,9)</f>
        <v>中嶋　健人③</v>
      </c>
      <c r="AF74" s="39"/>
      <c r="AG74" s="43"/>
      <c r="AH74" s="44"/>
    </row>
    <row r="75" spans="2:34" s="45" customFormat="1" ht="12.75" customHeight="1">
      <c r="B75" s="46"/>
      <c r="C75" s="47" t="str">
        <f>VLOOKUP('[1]男子の部'!$AG$33,'[1]男子の部'!$B$11:$J$37,3)</f>
        <v>（山村　將文）</v>
      </c>
      <c r="D75" s="48"/>
      <c r="E75" s="48"/>
      <c r="F75" s="70"/>
      <c r="G75" s="50">
        <f>'[1]男子の部'!AJ103</f>
        <v>19</v>
      </c>
      <c r="H75" s="51">
        <f>'[1]男子の部'!AL103</f>
        <v>0.011643518518518605</v>
      </c>
      <c r="I75" s="52"/>
      <c r="J75" s="53">
        <f>'[1]男子の部'!P103</f>
        <v>24</v>
      </c>
      <c r="K75" s="54">
        <f>'[1]男子の部'!R103</f>
        <v>0.018807870370370433</v>
      </c>
      <c r="L75" s="50">
        <f>'[1]男子の部'!AN103</f>
        <v>27</v>
      </c>
      <c r="M75" s="51">
        <f>'[1]男子の部'!AP103</f>
        <v>0.00716</v>
      </c>
      <c r="N75" s="52"/>
      <c r="O75" s="53">
        <f>'[1]男子の部'!T103</f>
        <v>27</v>
      </c>
      <c r="P75" s="54">
        <f>'[1]男子の部'!V103</f>
        <v>0.023344907407407467</v>
      </c>
      <c r="Q75" s="50">
        <f>'[1]男子の部'!AR103</f>
        <v>27</v>
      </c>
      <c r="R75" s="51">
        <f>'[1]男子の部'!AT103</f>
        <v>0.00454</v>
      </c>
      <c r="S75" s="52"/>
      <c r="T75" s="53">
        <f>'[1]男子の部'!X103</f>
        <v>27</v>
      </c>
      <c r="U75" s="54">
        <f>'[1]男子の部'!Z103</f>
        <v>0.030173611111111148</v>
      </c>
      <c r="V75" s="50">
        <f>'[1]男子の部'!AV103</f>
        <v>17</v>
      </c>
      <c r="W75" s="51">
        <f>'[1]男子の部'!AX103</f>
        <v>0.00683</v>
      </c>
      <c r="X75" s="52"/>
      <c r="Y75" s="53">
        <f>'[1]男子の部'!AB103</f>
        <v>25</v>
      </c>
      <c r="Z75" s="54">
        <f>'[1]男子の部'!AD103</f>
        <v>0.03704861111111118</v>
      </c>
      <c r="AA75" s="50">
        <f>'[1]男子の部'!AZ103</f>
        <v>15</v>
      </c>
      <c r="AB75" s="55">
        <f>'[1]男子の部'!BB103</f>
        <v>0.00688</v>
      </c>
      <c r="AC75" s="48"/>
      <c r="AD75" s="53">
        <f>'[1]男子の部'!AF103</f>
        <v>23</v>
      </c>
      <c r="AE75" s="54">
        <f>'[1]男子の部'!AH103</f>
        <v>0.04591435185185187</v>
      </c>
      <c r="AF75" s="50">
        <f>'[1]男子の部'!BD103</f>
        <v>6</v>
      </c>
      <c r="AG75" s="55">
        <f>'[1]男子の部'!BF103</f>
        <v>0.00887</v>
      </c>
      <c r="AH75" s="90">
        <f>AE75</f>
        <v>0.04591435185185187</v>
      </c>
    </row>
    <row r="76" spans="2:34" ht="4.5" customHeight="1">
      <c r="B76" s="57"/>
      <c r="C76" s="58"/>
      <c r="D76" s="59"/>
      <c r="E76" s="59"/>
      <c r="F76" s="71"/>
      <c r="G76" s="61"/>
      <c r="H76" s="62"/>
      <c r="I76" s="59"/>
      <c r="J76" s="63"/>
      <c r="K76" s="72"/>
      <c r="L76" s="61"/>
      <c r="M76" s="62"/>
      <c r="N76" s="59"/>
      <c r="O76" s="63"/>
      <c r="P76" s="72"/>
      <c r="Q76" s="61"/>
      <c r="R76" s="65"/>
      <c r="S76" s="59"/>
      <c r="T76" s="63"/>
      <c r="U76" s="72"/>
      <c r="V76" s="61"/>
      <c r="W76" s="65"/>
      <c r="X76" s="59"/>
      <c r="Y76" s="63"/>
      <c r="Z76" s="72"/>
      <c r="AA76" s="61"/>
      <c r="AB76" s="66"/>
      <c r="AC76" s="59"/>
      <c r="AD76" s="63"/>
      <c r="AE76" s="72"/>
      <c r="AF76" s="61"/>
      <c r="AG76" s="66"/>
      <c r="AH76" s="67"/>
    </row>
    <row r="77" spans="2:34" s="13" customFormat="1" ht="20.25" customHeight="1">
      <c r="B77" s="35">
        <v>24</v>
      </c>
      <c r="C77" s="36" t="str">
        <f>VLOOKUP('[1]男子の部'!$AG$34,'[1]男子の部'!$B$11:$J$37,2)</f>
        <v>水俣二(芦北水俣)</v>
      </c>
      <c r="D77" s="37"/>
      <c r="E77" s="37"/>
      <c r="F77" s="68" t="str">
        <f>VLOOKUP('[1]男子の部'!$AG$34,'[1]男子の部'!$B$11:$J$37,4)</f>
        <v>倉田　翔平③</v>
      </c>
      <c r="G77" s="39"/>
      <c r="H77" s="40"/>
      <c r="I77" s="37"/>
      <c r="J77" s="41"/>
      <c r="K77" s="68" t="str">
        <f>VLOOKUP('[1]男子の部'!$AG$34,'[1]男子の部'!$B$11:$J$37,5)</f>
        <v>松本　賢成③</v>
      </c>
      <c r="L77" s="39"/>
      <c r="M77" s="40"/>
      <c r="N77" s="37"/>
      <c r="O77" s="41"/>
      <c r="P77" s="68" t="str">
        <f>VLOOKUP('[1]男子の部'!$AG$34,'[1]男子の部'!$B$11:$J$37,6)</f>
        <v>中山　　創①</v>
      </c>
      <c r="Q77" s="39"/>
      <c r="R77" s="42"/>
      <c r="S77" s="37"/>
      <c r="T77" s="41"/>
      <c r="U77" s="68" t="str">
        <f>VLOOKUP('[1]男子の部'!$AG$34,'[1]男子の部'!$B$11:$J$37,7)</f>
        <v>内田　樹弥②</v>
      </c>
      <c r="V77" s="39"/>
      <c r="W77" s="42"/>
      <c r="X77" s="37"/>
      <c r="Y77" s="41"/>
      <c r="Z77" s="68" t="str">
        <f>VLOOKUP('[1]男子の部'!$AG$34,'[1]男子の部'!$B$11:$J$37,8)</f>
        <v>鎌田　隼人①</v>
      </c>
      <c r="AA77" s="39"/>
      <c r="AB77" s="43"/>
      <c r="AC77" s="37"/>
      <c r="AD77" s="41"/>
      <c r="AE77" s="68" t="str">
        <f>VLOOKUP('[1]男子の部'!$AG$34,'[1]男子の部'!$B$11:$J$37,9)</f>
        <v>坂本　拓哉②</v>
      </c>
      <c r="AF77" s="39"/>
      <c r="AG77" s="43"/>
      <c r="AH77" s="44"/>
    </row>
    <row r="78" spans="2:34" s="45" customFormat="1" ht="12.75" customHeight="1">
      <c r="B78" s="46"/>
      <c r="C78" s="47" t="str">
        <f>VLOOKUP('[1]男子の部'!$AG$34,'[1]男子の部'!$B$11:$J$37,3)</f>
        <v>（倉岡　和彦）</v>
      </c>
      <c r="D78" s="48"/>
      <c r="E78" s="48"/>
      <c r="F78" s="70"/>
      <c r="G78" s="50">
        <f>'[1]男子の部'!AJ104</f>
        <v>1</v>
      </c>
      <c r="H78" s="51">
        <f>'[1]男子の部'!AL104</f>
        <v>0.010983796296296384</v>
      </c>
      <c r="I78" s="52"/>
      <c r="J78" s="53">
        <f>'[1]男子の部'!P104</f>
        <v>13</v>
      </c>
      <c r="K78" s="54">
        <f>'[1]男子の部'!R104</f>
        <v>0.017905092592592653</v>
      </c>
      <c r="L78" s="50">
        <f>'[1]男子の部'!AN104</f>
        <v>23</v>
      </c>
      <c r="M78" s="51">
        <f>'[1]男子の部'!AP104</f>
        <v>0.00692</v>
      </c>
      <c r="N78" s="52"/>
      <c r="O78" s="53">
        <f>'[1]男子の部'!T104</f>
        <v>12</v>
      </c>
      <c r="P78" s="54">
        <f>'[1]男子の部'!V104</f>
        <v>0.022303240740740804</v>
      </c>
      <c r="Q78" s="50">
        <f>'[1]男子の部'!AR104</f>
        <v>20</v>
      </c>
      <c r="R78" s="51">
        <f>'[1]男子の部'!AT104</f>
        <v>0.0044</v>
      </c>
      <c r="S78" s="52"/>
      <c r="T78" s="53">
        <f>'[1]男子の部'!X104</f>
        <v>19</v>
      </c>
      <c r="U78" s="54">
        <f>'[1]男子の部'!Z104</f>
        <v>0.02949074074074078</v>
      </c>
      <c r="V78" s="50">
        <f>'[1]男子の部'!AV104</f>
        <v>27</v>
      </c>
      <c r="W78" s="51">
        <f>'[1]男子の部'!AX104</f>
        <v>0.00719</v>
      </c>
      <c r="X78" s="52"/>
      <c r="Y78" s="53">
        <f>'[1]男子の部'!AB104</f>
        <v>20</v>
      </c>
      <c r="Z78" s="54">
        <f>'[1]男子の部'!AD104</f>
        <v>0.03664351851851859</v>
      </c>
      <c r="AA78" s="50">
        <f>'[1]男子の部'!AZ104</f>
        <v>25</v>
      </c>
      <c r="AB78" s="55">
        <f>'[1]男子の部'!BB104</f>
        <v>0.00715</v>
      </c>
      <c r="AC78" s="48"/>
      <c r="AD78" s="53">
        <f>'[1]男子の部'!AF104</f>
        <v>24</v>
      </c>
      <c r="AE78" s="54">
        <f>'[1]男子の部'!AH104</f>
        <v>0.046226851851851866</v>
      </c>
      <c r="AF78" s="50">
        <f>'[1]男子の部'!BD104</f>
        <v>26</v>
      </c>
      <c r="AG78" s="55">
        <f>'[1]男子の部'!BF104</f>
        <v>0.00958</v>
      </c>
      <c r="AH78" s="90">
        <f>AE78</f>
        <v>0.046226851851851866</v>
      </c>
    </row>
    <row r="79" spans="2:34" ht="4.5" customHeight="1">
      <c r="B79" s="57"/>
      <c r="C79" s="58"/>
      <c r="D79" s="59"/>
      <c r="E79" s="59"/>
      <c r="F79" s="71"/>
      <c r="G79" s="61"/>
      <c r="H79" s="62"/>
      <c r="I79" s="59"/>
      <c r="J79" s="63"/>
      <c r="K79" s="72"/>
      <c r="L79" s="61"/>
      <c r="M79" s="62"/>
      <c r="N79" s="59"/>
      <c r="O79" s="63"/>
      <c r="P79" s="72"/>
      <c r="Q79" s="61"/>
      <c r="R79" s="65"/>
      <c r="S79" s="59"/>
      <c r="T79" s="63"/>
      <c r="U79" s="72"/>
      <c r="V79" s="61"/>
      <c r="W79" s="65"/>
      <c r="X79" s="59"/>
      <c r="Y79" s="63"/>
      <c r="Z79" s="72"/>
      <c r="AA79" s="61"/>
      <c r="AB79" s="66"/>
      <c r="AC79" s="59"/>
      <c r="AD79" s="63"/>
      <c r="AE79" s="72"/>
      <c r="AF79" s="61"/>
      <c r="AG79" s="66"/>
      <c r="AH79" s="67"/>
    </row>
    <row r="80" spans="2:34" s="13" customFormat="1" ht="20.25" customHeight="1">
      <c r="B80" s="35">
        <v>25</v>
      </c>
      <c r="C80" s="36" t="str">
        <f>VLOOKUP('[1]男子の部'!$AG$35,'[1]男子の部'!$B$11:$J$37,2)</f>
        <v>小　国(阿蘇郡市)</v>
      </c>
      <c r="D80" s="37"/>
      <c r="E80" s="37"/>
      <c r="F80" s="68" t="str">
        <f>VLOOKUP('[1]男子の部'!$AG$35,'[1]男子の部'!$B$11:$J$37,4)</f>
        <v>大塚　智明③</v>
      </c>
      <c r="G80" s="39"/>
      <c r="H80" s="40"/>
      <c r="I80" s="37"/>
      <c r="J80" s="41"/>
      <c r="K80" s="68" t="str">
        <f>VLOOKUP('[1]男子の部'!$AG$35,'[1]男子の部'!$B$11:$J$37,5)</f>
        <v>穴見健大郎③</v>
      </c>
      <c r="L80" s="39"/>
      <c r="M80" s="40"/>
      <c r="N80" s="37"/>
      <c r="O80" s="41"/>
      <c r="P80" s="68" t="str">
        <f>VLOOKUP('[1]男子の部'!$AG$35,'[1]男子の部'!$B$11:$J$37,6)</f>
        <v>高野　勝哉①</v>
      </c>
      <c r="Q80" s="39"/>
      <c r="R80" s="42"/>
      <c r="S80" s="37"/>
      <c r="T80" s="41"/>
      <c r="U80" s="68" t="str">
        <f>VLOOKUP('[1]男子の部'!$AG$35,'[1]男子の部'!$B$11:$J$37,7)</f>
        <v>木下　翔太③</v>
      </c>
      <c r="V80" s="39"/>
      <c r="W80" s="42"/>
      <c r="X80" s="37"/>
      <c r="Y80" s="41"/>
      <c r="Z80" s="68" t="str">
        <f>VLOOKUP('[1]男子の部'!$AG$35,'[1]男子の部'!$B$11:$J$37,8)</f>
        <v>穴見　太志③</v>
      </c>
      <c r="AA80" s="39"/>
      <c r="AB80" s="43"/>
      <c r="AC80" s="37"/>
      <c r="AD80" s="41"/>
      <c r="AE80" s="68" t="str">
        <f>VLOOKUP('[1]男子の部'!$AG$35,'[1]男子の部'!$B$11:$J$37,9)</f>
        <v>穴井　晃太②</v>
      </c>
      <c r="AF80" s="39"/>
      <c r="AG80" s="43"/>
      <c r="AH80" s="44"/>
    </row>
    <row r="81" spans="2:34" s="45" customFormat="1" ht="12.75" customHeight="1">
      <c r="B81" s="46"/>
      <c r="C81" s="47" t="str">
        <f>VLOOKUP('[1]男子の部'!$AG$35,'[1]男子の部'!$B$11:$J$37,3)</f>
        <v>（千原　慎一）</v>
      </c>
      <c r="D81" s="48"/>
      <c r="E81" s="48"/>
      <c r="F81" s="70"/>
      <c r="G81" s="50">
        <f>'[1]男子の部'!AJ105</f>
        <v>26</v>
      </c>
      <c r="H81" s="51">
        <f>'[1]男子の部'!AL105</f>
        <v>0.012060185185185271</v>
      </c>
      <c r="I81" s="52"/>
      <c r="J81" s="53">
        <f>'[1]男子の部'!P105</f>
        <v>25</v>
      </c>
      <c r="K81" s="54">
        <f>'[1]男子の部'!R105</f>
        <v>0.0188657407407408</v>
      </c>
      <c r="L81" s="50">
        <f>'[1]男子の部'!AN105</f>
        <v>20</v>
      </c>
      <c r="M81" s="51">
        <f>'[1]男子の部'!AP105</f>
        <v>0.00681</v>
      </c>
      <c r="N81" s="52"/>
      <c r="O81" s="53">
        <f>'[1]男子の部'!T105</f>
        <v>25</v>
      </c>
      <c r="P81" s="54">
        <f>'[1]男子の部'!V105</f>
        <v>0.023310185185185246</v>
      </c>
      <c r="Q81" s="50">
        <f>'[1]男子の部'!AR105</f>
        <v>24</v>
      </c>
      <c r="R81" s="51">
        <f>'[1]男子の部'!AT105</f>
        <v>0.00444</v>
      </c>
      <c r="S81" s="52"/>
      <c r="T81" s="53">
        <f>'[1]男子の部'!X105</f>
        <v>26</v>
      </c>
      <c r="U81" s="54">
        <f>'[1]男子の部'!Z105</f>
        <v>0.030162037037037074</v>
      </c>
      <c r="V81" s="50">
        <f>'[1]男子の部'!AV105</f>
        <v>18</v>
      </c>
      <c r="W81" s="51">
        <f>'[1]男子の部'!AX105</f>
        <v>0.00685</v>
      </c>
      <c r="X81" s="52"/>
      <c r="Y81" s="53">
        <f>'[1]男子の部'!AB105</f>
        <v>27</v>
      </c>
      <c r="Z81" s="54">
        <f>'[1]男子の部'!AD105</f>
        <v>0.037245370370370436</v>
      </c>
      <c r="AA81" s="50">
        <f>'[1]男子の部'!AZ105</f>
        <v>23</v>
      </c>
      <c r="AB81" s="55">
        <f>'[1]男子の部'!BB105</f>
        <v>0.00708</v>
      </c>
      <c r="AC81" s="48"/>
      <c r="AD81" s="53">
        <f>'[1]男子の部'!AF105</f>
        <v>25</v>
      </c>
      <c r="AE81" s="54">
        <f>'[1]男子の部'!AH105</f>
        <v>0.04635416666666668</v>
      </c>
      <c r="AF81" s="50">
        <f>'[1]男子の部'!BD105</f>
        <v>17</v>
      </c>
      <c r="AG81" s="55">
        <f>'[1]男子の部'!BF105</f>
        <v>0.00911</v>
      </c>
      <c r="AH81" s="90">
        <f>AE81</f>
        <v>0.04635416666666668</v>
      </c>
    </row>
    <row r="82" spans="2:34" ht="4.5" customHeight="1">
      <c r="B82" s="57"/>
      <c r="C82" s="58"/>
      <c r="D82" s="59"/>
      <c r="E82" s="59"/>
      <c r="F82" s="71"/>
      <c r="G82" s="61"/>
      <c r="H82" s="62"/>
      <c r="I82" s="59"/>
      <c r="J82" s="63"/>
      <c r="K82" s="72"/>
      <c r="L82" s="61"/>
      <c r="M82" s="62"/>
      <c r="N82" s="59"/>
      <c r="O82" s="63"/>
      <c r="P82" s="72"/>
      <c r="Q82" s="61"/>
      <c r="R82" s="65"/>
      <c r="S82" s="59"/>
      <c r="T82" s="63"/>
      <c r="U82" s="72"/>
      <c r="V82" s="61"/>
      <c r="W82" s="65"/>
      <c r="X82" s="59"/>
      <c r="Y82" s="63"/>
      <c r="Z82" s="72"/>
      <c r="AA82" s="61"/>
      <c r="AB82" s="66"/>
      <c r="AC82" s="59"/>
      <c r="AD82" s="63"/>
      <c r="AE82" s="72"/>
      <c r="AF82" s="61"/>
      <c r="AG82" s="66"/>
      <c r="AH82" s="67"/>
    </row>
    <row r="83" spans="2:34" s="13" customFormat="1" ht="20.25" customHeight="1">
      <c r="B83" s="35">
        <v>26</v>
      </c>
      <c r="C83" s="36" t="str">
        <f>VLOOKUP('[1]男子の部'!$AG$36,'[1]男子の部'!$B$11:$J$37,2)</f>
        <v>多良木(球磨人吉)</v>
      </c>
      <c r="D83" s="37"/>
      <c r="E83" s="37"/>
      <c r="F83" s="68" t="str">
        <f>VLOOKUP('[1]男子の部'!$AG$36,'[1]男子の部'!$B$11:$J$37,4)</f>
        <v>川口　洸平③</v>
      </c>
      <c r="G83" s="39"/>
      <c r="H83" s="40"/>
      <c r="I83" s="37"/>
      <c r="J83" s="41"/>
      <c r="K83" s="68" t="str">
        <f>VLOOKUP('[1]男子の部'!$AG$36,'[1]男子の部'!$B$11:$J$37,5)</f>
        <v>小場　拓哉③</v>
      </c>
      <c r="L83" s="39"/>
      <c r="M83" s="40"/>
      <c r="N83" s="37"/>
      <c r="O83" s="41"/>
      <c r="P83" s="68" t="str">
        <f>VLOOKUP('[1]男子の部'!$AG$36,'[1]男子の部'!$B$11:$J$37,6)</f>
        <v>松原　恭平③</v>
      </c>
      <c r="Q83" s="39"/>
      <c r="R83" s="42"/>
      <c r="S83" s="37"/>
      <c r="T83" s="41"/>
      <c r="U83" s="68" t="str">
        <f>VLOOKUP('[1]男子の部'!$AG$36,'[1]男子の部'!$B$11:$J$37,7)</f>
        <v>高里　直人③</v>
      </c>
      <c r="V83" s="39"/>
      <c r="W83" s="42"/>
      <c r="X83" s="37"/>
      <c r="Y83" s="41"/>
      <c r="Z83" s="68" t="str">
        <f>VLOOKUP('[1]男子の部'!$AG$36,'[1]男子の部'!$B$11:$J$37,8)</f>
        <v>岩野　篤志③</v>
      </c>
      <c r="AA83" s="39"/>
      <c r="AB83" s="43"/>
      <c r="AC83" s="37"/>
      <c r="AD83" s="41"/>
      <c r="AE83" s="68" t="str">
        <f>VLOOKUP('[1]男子の部'!$AG$36,'[1]男子の部'!$B$11:$J$37,9)</f>
        <v>古賀　和也③</v>
      </c>
      <c r="AF83" s="39"/>
      <c r="AG83" s="43"/>
      <c r="AH83" s="44"/>
    </row>
    <row r="84" spans="2:34" s="45" customFormat="1" ht="12.75" customHeight="1">
      <c r="B84" s="46"/>
      <c r="C84" s="47" t="str">
        <f>VLOOKUP('[1]男子の部'!$AG$36,'[1]男子の部'!$B$11:$J$37,3)</f>
        <v>（中村　真子）</v>
      </c>
      <c r="D84" s="48"/>
      <c r="E84" s="48"/>
      <c r="F84" s="70"/>
      <c r="G84" s="50">
        <f>'[1]男子の部'!AJ106</f>
        <v>25</v>
      </c>
      <c r="H84" s="51">
        <f>'[1]男子の部'!AL106</f>
        <v>0.012037037037037124</v>
      </c>
      <c r="I84" s="52"/>
      <c r="J84" s="53">
        <f>'[1]男子の部'!P106</f>
        <v>27</v>
      </c>
      <c r="K84" s="54">
        <f>'[1]男子の部'!R106</f>
        <v>0.019097222222222283</v>
      </c>
      <c r="L84" s="50">
        <f>'[1]男子の部'!AN106</f>
        <v>26</v>
      </c>
      <c r="M84" s="51">
        <f>'[1]男子の部'!AP106</f>
        <v>0.00706</v>
      </c>
      <c r="N84" s="52"/>
      <c r="O84" s="53">
        <f>'[1]男子の部'!T106</f>
        <v>26</v>
      </c>
      <c r="P84" s="54">
        <f>'[1]男子の部'!V106</f>
        <v>0.02332175925925932</v>
      </c>
      <c r="Q84" s="50">
        <f>'[1]男子の部'!AR106</f>
        <v>9</v>
      </c>
      <c r="R84" s="51">
        <f>'[1]男子の部'!AT106</f>
        <v>0.00422</v>
      </c>
      <c r="S84" s="52"/>
      <c r="T84" s="53">
        <f>'[1]男子の部'!X106</f>
        <v>25</v>
      </c>
      <c r="U84" s="54">
        <f>'[1]男子の部'!Z106</f>
        <v>0.030046296296296335</v>
      </c>
      <c r="V84" s="50">
        <f>'[1]男子の部'!AV106</f>
        <v>13</v>
      </c>
      <c r="W84" s="51">
        <f>'[1]男子の部'!AX106</f>
        <v>0.00672</v>
      </c>
      <c r="X84" s="52"/>
      <c r="Y84" s="53">
        <f>'[1]男子の部'!AB106</f>
        <v>26</v>
      </c>
      <c r="Z84" s="54">
        <f>'[1]男子の部'!AD106</f>
        <v>0.03709490740740748</v>
      </c>
      <c r="AA84" s="50">
        <f>'[1]男子の部'!AZ106</f>
        <v>22</v>
      </c>
      <c r="AB84" s="55">
        <f>'[1]男子の部'!BB106</f>
        <v>0.00705</v>
      </c>
      <c r="AC84" s="48"/>
      <c r="AD84" s="53">
        <f>'[1]男子の部'!AF106</f>
        <v>26</v>
      </c>
      <c r="AE84" s="54">
        <f>'[1]男子の部'!AH106</f>
        <v>0.046435185185185204</v>
      </c>
      <c r="AF84" s="50">
        <f>'[1]男子の部'!BD106</f>
        <v>22</v>
      </c>
      <c r="AG84" s="55">
        <f>'[1]男子の部'!BF106</f>
        <v>0.00934</v>
      </c>
      <c r="AH84" s="90">
        <f>AE84</f>
        <v>0.046435185185185204</v>
      </c>
    </row>
    <row r="85" spans="2:34" ht="4.5" customHeight="1">
      <c r="B85" s="57"/>
      <c r="C85" s="58"/>
      <c r="D85" s="59"/>
      <c r="E85" s="59"/>
      <c r="F85" s="71"/>
      <c r="G85" s="61"/>
      <c r="H85" s="62"/>
      <c r="I85" s="59"/>
      <c r="J85" s="63"/>
      <c r="K85" s="72"/>
      <c r="L85" s="61"/>
      <c r="M85" s="62"/>
      <c r="N85" s="59"/>
      <c r="O85" s="63"/>
      <c r="P85" s="72"/>
      <c r="Q85" s="61"/>
      <c r="R85" s="65"/>
      <c r="S85" s="59"/>
      <c r="T85" s="63"/>
      <c r="U85" s="72"/>
      <c r="V85" s="61"/>
      <c r="W85" s="65"/>
      <c r="X85" s="59"/>
      <c r="Y85" s="63"/>
      <c r="Z85" s="72"/>
      <c r="AA85" s="61"/>
      <c r="AB85" s="66"/>
      <c r="AC85" s="59"/>
      <c r="AD85" s="63"/>
      <c r="AE85" s="72"/>
      <c r="AF85" s="61"/>
      <c r="AG85" s="66"/>
      <c r="AH85" s="67"/>
    </row>
    <row r="86" spans="2:34" s="13" customFormat="1" ht="20.25" customHeight="1">
      <c r="B86" s="35">
        <v>27</v>
      </c>
      <c r="C86" s="36" t="str">
        <f>VLOOKUP('[1]男子の部'!$AG$37,'[1]男子の部'!$B$11:$J$37,2)</f>
        <v>荒尾四(荒尾市)</v>
      </c>
      <c r="D86" s="37"/>
      <c r="E86" s="37"/>
      <c r="F86" s="68" t="str">
        <f>VLOOKUP('[1]男子の部'!$AG$37,'[1]男子の部'!$B$11:$J$37,4)</f>
        <v>古賀　翔也③</v>
      </c>
      <c r="G86" s="39"/>
      <c r="H86" s="40"/>
      <c r="I86" s="37"/>
      <c r="J86" s="41"/>
      <c r="K86" s="68" t="str">
        <f>VLOOKUP('[1]男子の部'!$AG$37,'[1]男子の部'!$B$11:$J$37,5)</f>
        <v>山崎　雄太③</v>
      </c>
      <c r="L86" s="39"/>
      <c r="M86" s="40"/>
      <c r="N86" s="37"/>
      <c r="O86" s="41"/>
      <c r="P86" s="68" t="str">
        <f>VLOOKUP('[1]男子の部'!$AG$37,'[1]男子の部'!$B$11:$J$37,6)</f>
        <v>大辻　貴稔③</v>
      </c>
      <c r="Q86" s="39"/>
      <c r="R86" s="42"/>
      <c r="S86" s="37"/>
      <c r="T86" s="41"/>
      <c r="U86" s="68" t="str">
        <f>VLOOKUP('[1]男子の部'!$AG$37,'[1]男子の部'!$B$11:$J$37,7)</f>
        <v>山本　草作③</v>
      </c>
      <c r="V86" s="39"/>
      <c r="W86" s="42"/>
      <c r="X86" s="37"/>
      <c r="Y86" s="41"/>
      <c r="Z86" s="68" t="str">
        <f>VLOOKUP('[1]男子の部'!$AG$37,'[1]男子の部'!$B$11:$J$37,8)</f>
        <v>大谷　哲也③</v>
      </c>
      <c r="AA86" s="39"/>
      <c r="AB86" s="43"/>
      <c r="AC86" s="37"/>
      <c r="AD86" s="41"/>
      <c r="AE86" s="68" t="str">
        <f>VLOOKUP('[1]男子の部'!$AG$37,'[1]男子の部'!$B$11:$J$37,9)</f>
        <v>門田健太郎②</v>
      </c>
      <c r="AF86" s="39"/>
      <c r="AG86" s="43"/>
      <c r="AH86" s="44"/>
    </row>
    <row r="87" spans="2:34" s="45" customFormat="1" ht="12.75" customHeight="1">
      <c r="B87" s="46"/>
      <c r="C87" s="47" t="str">
        <f>VLOOKUP('[1]男子の部'!$AG$37,'[1]男子の部'!$B$11:$J$37,3)</f>
        <v>（櫻木　留夫）</v>
      </c>
      <c r="D87" s="48"/>
      <c r="E87" s="48"/>
      <c r="F87" s="4"/>
      <c r="G87" s="50">
        <f>'[1]男子の部'!AJ107</f>
        <v>18</v>
      </c>
      <c r="H87" s="51">
        <f>'[1]男子の部'!AL107</f>
        <v>0.011608796296296383</v>
      </c>
      <c r="I87" s="52"/>
      <c r="J87" s="53">
        <f>'[1]男子の部'!P107</f>
        <v>19</v>
      </c>
      <c r="K87" s="74">
        <f>'[1]男子の部'!R107</f>
        <v>0.01848379629629636</v>
      </c>
      <c r="L87" s="50">
        <f>'[1]男子の部'!AN107</f>
        <v>22</v>
      </c>
      <c r="M87" s="51">
        <f>'[1]男子の部'!AP107</f>
        <v>0.00687</v>
      </c>
      <c r="N87" s="52"/>
      <c r="O87" s="53">
        <f>'[1]男子の部'!T107</f>
        <v>21</v>
      </c>
      <c r="P87" s="74">
        <f>'[1]男子の部'!V107</f>
        <v>0.022812500000000062</v>
      </c>
      <c r="Q87" s="50">
        <f>'[1]男子の部'!AR107</f>
        <v>17</v>
      </c>
      <c r="R87" s="51">
        <f>'[1]男子の部'!AT107</f>
        <v>0.00433</v>
      </c>
      <c r="S87" s="52"/>
      <c r="T87" s="53">
        <f>'[1]男子の部'!X107</f>
        <v>22</v>
      </c>
      <c r="U87" s="74">
        <f>'[1]男子の部'!Z107</f>
        <v>0.029791666666666702</v>
      </c>
      <c r="V87" s="50">
        <f>'[1]男子の部'!AV107</f>
        <v>25</v>
      </c>
      <c r="W87" s="51">
        <f>'[1]男子の部'!AX107</f>
        <v>0.00698</v>
      </c>
      <c r="X87" s="52"/>
      <c r="Y87" s="53">
        <f>'[1]男子の部'!AB107</f>
        <v>24</v>
      </c>
      <c r="Z87" s="74">
        <f>'[1]男子の部'!AD107</f>
        <v>0.03696759259259266</v>
      </c>
      <c r="AA87" s="50">
        <f>'[1]男子の部'!AZ107</f>
        <v>26</v>
      </c>
      <c r="AB87" s="55">
        <f>'[1]男子の部'!BB107</f>
        <v>0.00718</v>
      </c>
      <c r="AC87" s="48"/>
      <c r="AD87" s="53">
        <f>'[1]男子の部'!AF107</f>
        <v>27</v>
      </c>
      <c r="AE87" s="74">
        <f>'[1]男子の部'!AH107</f>
        <v>0.046747685185185205</v>
      </c>
      <c r="AF87" s="50">
        <f>'[1]男子の部'!BD107</f>
        <v>27</v>
      </c>
      <c r="AG87" s="55">
        <f>'[1]男子の部'!BF107</f>
        <v>0.00978</v>
      </c>
      <c r="AH87" s="90">
        <f>AE87</f>
        <v>0.046747685185185205</v>
      </c>
    </row>
    <row r="88" spans="2:34" ht="4.5" customHeight="1">
      <c r="B88" s="75"/>
      <c r="C88" s="76"/>
      <c r="D88" s="77"/>
      <c r="E88" s="81"/>
      <c r="F88" s="78"/>
      <c r="G88" s="79"/>
      <c r="H88" s="80"/>
      <c r="I88" s="77"/>
      <c r="J88" s="81"/>
      <c r="K88" s="82"/>
      <c r="L88" s="79"/>
      <c r="M88" s="80"/>
      <c r="N88" s="77"/>
      <c r="O88" s="81"/>
      <c r="P88" s="82"/>
      <c r="Q88" s="79"/>
      <c r="R88" s="83"/>
      <c r="S88" s="77"/>
      <c r="T88" s="81"/>
      <c r="U88" s="82"/>
      <c r="V88" s="79"/>
      <c r="W88" s="83"/>
      <c r="X88" s="77"/>
      <c r="Y88" s="81"/>
      <c r="Z88" s="82"/>
      <c r="AA88" s="79"/>
      <c r="AB88" s="84"/>
      <c r="AC88" s="77"/>
      <c r="AD88" s="81"/>
      <c r="AE88" s="82"/>
      <c r="AF88" s="79"/>
      <c r="AG88" s="83"/>
      <c r="AH88" s="91"/>
    </row>
    <row r="89" ht="6" customHeight="1"/>
    <row r="90" ht="12" customHeight="1">
      <c r="F90" s="86" t="s">
        <v>12</v>
      </c>
    </row>
    <row r="91" ht="12" customHeight="1">
      <c r="F91" s="7" t="s">
        <v>13</v>
      </c>
    </row>
  </sheetData>
  <mergeCells count="2">
    <mergeCell ref="B3:AH3"/>
    <mergeCell ref="AF4:AH4"/>
  </mergeCells>
  <conditionalFormatting sqref="J5 AB7 H7 M7 R7 W7 AG7">
    <cfRule type="cellIs" priority="1" dxfId="0" operator="equal" stopIfTrue="1">
      <formula>0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岡田真治</dc:creator>
  <cp:keywords/>
  <dc:description/>
  <cp:lastModifiedBy>takano</cp:lastModifiedBy>
  <dcterms:created xsi:type="dcterms:W3CDTF">2007-11-09T07:47:19Z</dcterms:created>
  <dcterms:modified xsi:type="dcterms:W3CDTF">2007-11-15T14:38:23Z</dcterms:modified>
  <cp:category/>
  <cp:version/>
  <cp:contentType/>
  <cp:contentStatus/>
</cp:coreProperties>
</file>